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FIEN Administratie\jaarvergaderingen\2022\stukken deventer\"/>
    </mc:Choice>
  </mc:AlternateContent>
  <xr:revisionPtr revIDLastSave="0" documentId="8_{78C48B85-B1A3-4FBD-B1E9-20CFE984BC7A}" xr6:coauthVersionLast="36" xr6:coauthVersionMax="36" xr10:uidLastSave="{00000000-0000-0000-0000-000000000000}"/>
  <bookViews>
    <workbookView xWindow="-108" yWindow="-108" windowWidth="20736" windowHeight="11760" firstSheet="1" activeTab="5" xr2:uid="{00000000-000D-0000-FFFF-FFFF00000000}"/>
  </bookViews>
  <sheets>
    <sheet name="1.Baten &amp; lasten 2021" sheetId="1" r:id="rId1"/>
    <sheet name="2.Balans 2021" sheetId="2" r:id="rId2"/>
    <sheet name="3.Begroting 2022" sheetId="4" r:id="rId3"/>
    <sheet name="4.Toelichting 2021" sheetId="3" r:id="rId4"/>
    <sheet name="5.Niet betaald don.2021" sheetId="5" r:id="rId5"/>
    <sheet name="6. Extra verlies" sheetId="6" r:id="rId6"/>
  </sheets>
  <definedNames>
    <definedName name="_xlnm.Print_Area" localSheetId="0">'1.Baten &amp; lasten 2021'!$A$1:$E$38</definedName>
    <definedName name="_xlnm.Print_Area" localSheetId="1">'2.Balans 2021'!$A$1:$E$46</definedName>
    <definedName name="_xlnm.Print_Area" localSheetId="2">'3.Begroting 2022'!$A$1:$F$41</definedName>
    <definedName name="_xlnm.Print_Area" localSheetId="3">'4.Toelichting 2021'!$A$1:$H$186</definedName>
    <definedName name="_xlnm.Print_Area" localSheetId="4">'5.Niet betaald don.2021'!$A$1:$C$40</definedName>
    <definedName name="_xlnm.Print_Area" localSheetId="5">'6. Extra verlies'!$A$1:$H$39</definedName>
  </definedNames>
  <calcPr calcId="191029"/>
</workbook>
</file>

<file path=xl/calcChain.xml><?xml version="1.0" encoding="utf-8"?>
<calcChain xmlns="http://schemas.openxmlformats.org/spreadsheetml/2006/main">
  <c r="E11" i="3" l="1"/>
  <c r="C37" i="4"/>
  <c r="B37" i="4"/>
  <c r="C14" i="4"/>
  <c r="B14" i="4"/>
  <c r="B29" i="4"/>
  <c r="C29" i="4"/>
  <c r="C31" i="4" l="1"/>
  <c r="C39" i="4" s="1"/>
  <c r="B31" i="4"/>
  <c r="B39" i="4" s="1"/>
  <c r="F16" i="6"/>
  <c r="D28" i="6"/>
  <c r="D10" i="6"/>
  <c r="C41" i="2" l="1"/>
  <c r="C35" i="2"/>
  <c r="C30" i="2"/>
  <c r="D30" i="2"/>
  <c r="C19" i="2"/>
  <c r="C13" i="2"/>
  <c r="C35" i="1"/>
  <c r="C27" i="1"/>
  <c r="C14" i="1"/>
  <c r="E182" i="3"/>
  <c r="E177" i="3"/>
  <c r="E184" i="3" s="1"/>
  <c r="E160" i="3"/>
  <c r="E155" i="3"/>
  <c r="E140" i="3"/>
  <c r="E118" i="3"/>
  <c r="E116" i="3"/>
  <c r="E63" i="3"/>
  <c r="E98" i="3"/>
  <c r="E102" i="3" s="1"/>
  <c r="E93" i="3"/>
  <c r="E88" i="3"/>
  <c r="E34" i="3"/>
  <c r="C43" i="2" l="1"/>
  <c r="C21" i="2"/>
  <c r="C29" i="1"/>
  <c r="C37" i="1" s="1"/>
  <c r="E46" i="3"/>
  <c r="E29" i="3"/>
  <c r="E22" i="3"/>
  <c r="F28" i="6"/>
  <c r="F35" i="6" s="1"/>
  <c r="E37" i="4"/>
  <c r="E29" i="4"/>
  <c r="E14" i="4"/>
  <c r="D41" i="2"/>
  <c r="F34" i="3"/>
  <c r="D35" i="2"/>
  <c r="D19" i="2"/>
  <c r="D21" i="2" s="1"/>
  <c r="D13" i="2"/>
  <c r="D35" i="1"/>
  <c r="D27" i="1"/>
  <c r="F116" i="3"/>
  <c r="G116" i="3"/>
  <c r="D14" i="1"/>
  <c r="F29" i="3"/>
  <c r="F182" i="3"/>
  <c r="F177" i="3"/>
  <c r="F160" i="3"/>
  <c r="H165" i="3"/>
  <c r="G165" i="3"/>
  <c r="F155" i="3"/>
  <c r="F140" i="3"/>
  <c r="F108" i="3"/>
  <c r="G108" i="3"/>
  <c r="F98" i="3"/>
  <c r="F102" i="3" s="1"/>
  <c r="F93" i="3"/>
  <c r="F88" i="3"/>
  <c r="G55" i="3"/>
  <c r="F55" i="3"/>
  <c r="E50" i="3" s="1"/>
  <c r="E55" i="3" s="1"/>
  <c r="F22" i="3"/>
  <c r="F46" i="3"/>
  <c r="F11" i="3"/>
  <c r="H16" i="6"/>
  <c r="F10" i="6"/>
  <c r="F18" i="6" s="1"/>
  <c r="F37" i="4"/>
  <c r="F29" i="4"/>
  <c r="F14" i="4"/>
  <c r="D37" i="4"/>
  <c r="D29" i="4"/>
  <c r="D14" i="4"/>
  <c r="H46" i="3"/>
  <c r="G46" i="3"/>
  <c r="H108" i="3"/>
  <c r="H116" i="3"/>
  <c r="F184" i="3" l="1"/>
  <c r="C45" i="2"/>
  <c r="F37" i="6"/>
  <c r="F118" i="3"/>
  <c r="F31" i="4"/>
  <c r="F39" i="4" s="1"/>
  <c r="E31" i="4"/>
  <c r="E39" i="4" s="1"/>
  <c r="D29" i="1"/>
  <c r="D37" i="1" s="1"/>
  <c r="D31" i="4"/>
  <c r="D39" i="4" s="1"/>
  <c r="D43" i="2"/>
  <c r="D45" i="2" s="1"/>
  <c r="H118" i="3"/>
  <c r="E35" i="1" l="1"/>
  <c r="E27" i="1"/>
  <c r="E14" i="1"/>
  <c r="H28" i="6"/>
  <c r="H35" i="6" s="1"/>
  <c r="H37" i="6" s="1"/>
  <c r="H10" i="6"/>
  <c r="H18" i="6" s="1"/>
  <c r="G34" i="3"/>
  <c r="H34" i="3"/>
  <c r="E41" i="2"/>
  <c r="E35" i="2"/>
  <c r="E30" i="2"/>
  <c r="E19" i="2"/>
  <c r="E13" i="2"/>
  <c r="G11" i="3"/>
  <c r="G182" i="3"/>
  <c r="G177" i="3"/>
  <c r="G160" i="3"/>
  <c r="G155" i="3"/>
  <c r="G140" i="3"/>
  <c r="G133" i="3"/>
  <c r="G98" i="3"/>
  <c r="G102" i="3" s="1"/>
  <c r="G93" i="3"/>
  <c r="G88" i="3"/>
  <c r="G40" i="3"/>
  <c r="G29" i="3"/>
  <c r="G22" i="3"/>
  <c r="E29" i="1" l="1"/>
  <c r="E37" i="1" s="1"/>
  <c r="E43" i="2"/>
  <c r="G184" i="3"/>
  <c r="E21" i="2"/>
  <c r="E45" i="2" l="1"/>
  <c r="H40" i="3" l="1"/>
  <c r="H182" i="3"/>
  <c r="H177" i="3"/>
  <c r="H160" i="3"/>
  <c r="H155" i="3"/>
  <c r="H140" i="3"/>
  <c r="H133" i="3"/>
  <c r="H98" i="3"/>
  <c r="H102" i="3" s="1"/>
  <c r="H93" i="3"/>
  <c r="H88" i="3"/>
  <c r="H29" i="3"/>
  <c r="H22" i="3"/>
  <c r="H11" i="3"/>
  <c r="H184" i="3" l="1"/>
  <c r="G118" i="3" l="1"/>
</calcChain>
</file>

<file path=xl/sharedStrings.xml><?xml version="1.0" encoding="utf-8"?>
<sst xmlns="http://schemas.openxmlformats.org/spreadsheetml/2006/main" count="349" uniqueCount="238">
  <si>
    <t>Stichting FIEN</t>
  </si>
  <si>
    <t>Bedragen in Euro's</t>
  </si>
  <si>
    <t>Totaal</t>
  </si>
  <si>
    <t>Baten</t>
  </si>
  <si>
    <t>Sponsoring en diversen</t>
  </si>
  <si>
    <t>Bijdragen excursies en studiedagen</t>
  </si>
  <si>
    <t>Lasten</t>
  </si>
  <si>
    <t>Kosten excursies en studiedagen</t>
  </si>
  <si>
    <t>Reiskosten</t>
  </si>
  <si>
    <t>Algemene -en administratieve kosten</t>
  </si>
  <si>
    <t>Kosten internet en website, publiciteit</t>
  </si>
  <si>
    <t>Saldo baten en lasten</t>
  </si>
  <si>
    <t>Voorziening studiedagen</t>
  </si>
  <si>
    <t>Rente -/- kosten, diversen</t>
  </si>
  <si>
    <t>Resultaat boekjaar</t>
  </si>
  <si>
    <t>ACTIVA</t>
  </si>
  <si>
    <t>Vlottende activa</t>
  </si>
  <si>
    <t>Vorderingen</t>
  </si>
  <si>
    <t>Vooruitbetaalde bedragen</t>
  </si>
  <si>
    <t>Liquide middelen</t>
  </si>
  <si>
    <t>Kas</t>
  </si>
  <si>
    <t>PASSIEF</t>
  </si>
  <si>
    <t>Eigen vermogen</t>
  </si>
  <si>
    <t>Stichtingsvermogen</t>
  </si>
  <si>
    <t>Passiva</t>
  </si>
  <si>
    <t>Crediteuren</t>
  </si>
  <si>
    <t>Voorzieningen</t>
  </si>
  <si>
    <t xml:space="preserve">Dt vs Ct </t>
  </si>
  <si>
    <t>TOELICHTING BALANS</t>
  </si>
  <si>
    <t>Rente internet- cq spaarrekening</t>
  </si>
  <si>
    <t>Debiteuren</t>
  </si>
  <si>
    <t>Diversen</t>
  </si>
  <si>
    <t>3. Crediteuren</t>
  </si>
  <si>
    <t>Te betalen bedragen</t>
  </si>
  <si>
    <t>Voorziening website</t>
  </si>
  <si>
    <t>TOELICHTING BATEN LASTEN</t>
  </si>
  <si>
    <t>Bijdragen</t>
  </si>
  <si>
    <t>Afschrijvingen bijdragen</t>
  </si>
  <si>
    <t>Sponsoring website</t>
  </si>
  <si>
    <t>Totaal bijdragen</t>
  </si>
  <si>
    <t>Netto resultaat studiedagen</t>
  </si>
  <si>
    <t>TOELICHTING BATEN LASTEN (VERVOLG)</t>
  </si>
  <si>
    <t>Bijeenkomsten derden</t>
  </si>
  <si>
    <t>Bijeenkomsten werkgroepen</t>
  </si>
  <si>
    <t>Algemeen incl representatie</t>
  </si>
  <si>
    <t xml:space="preserve">Bestuursvergaderingen </t>
  </si>
  <si>
    <t>Verblijfkosten</t>
  </si>
  <si>
    <t xml:space="preserve">Reiskosten </t>
  </si>
  <si>
    <t>Nieuwjaarsbijeenkomst</t>
  </si>
  <si>
    <t>Algemene en administratieve kosten</t>
  </si>
  <si>
    <t>Verzekeringen</t>
  </si>
  <si>
    <t>Internet en websitekosten</t>
  </si>
  <si>
    <t>Bankkosten</t>
  </si>
  <si>
    <t>begroting</t>
  </si>
  <si>
    <t>werkelijk</t>
  </si>
  <si>
    <t>Finaciële baten en lasten</t>
  </si>
  <si>
    <t>Rabo zakelijke rekening</t>
  </si>
  <si>
    <t>Rabo Bedrijfs Spaarrekening</t>
  </si>
  <si>
    <t>Bank zakelijke rekening courant</t>
  </si>
  <si>
    <t>Bank bedrijfs spaarrekening</t>
  </si>
  <si>
    <t xml:space="preserve">Crediteuren (o.a. reiskosten) </t>
  </si>
  <si>
    <t>Kosten excusie na voorjaars bijeenkomst</t>
  </si>
  <si>
    <t>Bijdragen voorjaarsbijeenkomst t.b.v Excursie</t>
  </si>
  <si>
    <t>Vereniging voor Industriële Archeologie Zuid-Holland Zuid</t>
  </si>
  <si>
    <t>2 Vorderingen</t>
  </si>
  <si>
    <t>2a geraamd</t>
  </si>
  <si>
    <t>Debiteuren totaal</t>
  </si>
  <si>
    <t xml:space="preserve">2b Werkelijk ontvangen </t>
  </si>
  <si>
    <t>3.a Geraamd</t>
  </si>
  <si>
    <t xml:space="preserve">3.b Werkelijk betaald </t>
  </si>
  <si>
    <t xml:space="preserve">3.c Meer moeten betalen </t>
  </si>
  <si>
    <t xml:space="preserve">2,c Te weinig ontvangen </t>
  </si>
  <si>
    <t xml:space="preserve">Totaal </t>
  </si>
  <si>
    <t>3.a - 3.b</t>
  </si>
  <si>
    <t>2.a-2.b</t>
  </si>
  <si>
    <t xml:space="preserve"> Diversen</t>
  </si>
  <si>
    <t>1.</t>
  </si>
  <si>
    <t xml:space="preserve"> Vorderingen</t>
  </si>
  <si>
    <t xml:space="preserve">2. </t>
  </si>
  <si>
    <t xml:space="preserve"> Crediteuren</t>
  </si>
  <si>
    <t>3.</t>
  </si>
  <si>
    <t xml:space="preserve"> Voorzieningen</t>
  </si>
  <si>
    <t>4.</t>
  </si>
  <si>
    <t>5.</t>
  </si>
  <si>
    <t xml:space="preserve">6. </t>
  </si>
  <si>
    <t>7.</t>
  </si>
  <si>
    <t xml:space="preserve"> Kosten bijwonen studiedagen derden</t>
  </si>
  <si>
    <t>9.</t>
  </si>
  <si>
    <t xml:space="preserve"> Bestuurskosten</t>
  </si>
  <si>
    <t>a.</t>
  </si>
  <si>
    <t>b.</t>
  </si>
  <si>
    <t>c.</t>
  </si>
  <si>
    <t>d.</t>
  </si>
  <si>
    <t>e.</t>
  </si>
  <si>
    <t>Kosten website, publiciteit</t>
  </si>
  <si>
    <t xml:space="preserve">12. </t>
  </si>
  <si>
    <t xml:space="preserve"> Rente kosten bankrekeningen, diversen</t>
  </si>
  <si>
    <t xml:space="preserve">Jaarlijkse bijdrage A.O.'s </t>
  </si>
  <si>
    <t>Afschrijving bijdrage A.O'.s ( zie blad 6)</t>
  </si>
  <si>
    <t>Extra verlies vgd boekjaar (transistoria)</t>
  </si>
  <si>
    <t xml:space="preserve"> Bijdragen/kosten inz bijeenkomsten A.O.s</t>
  </si>
  <si>
    <t>Totaal kosten</t>
  </si>
  <si>
    <t xml:space="preserve"> Bijdragen excursies en studiedagen</t>
  </si>
  <si>
    <t xml:space="preserve"> Kosten excursies en studiedagen</t>
  </si>
  <si>
    <t>Netto resultaat bijeenkomst A.O.s</t>
  </si>
  <si>
    <t xml:space="preserve"> Jaarlijkse bijdrage A.O.s</t>
  </si>
  <si>
    <t>Bijdrage Voorjaars Excursie na vergadering A.O.'s</t>
  </si>
  <si>
    <t>Kosten vergadering A.O.'s</t>
  </si>
  <si>
    <t>Voorjaars Excursie na vergadering A.O.'s</t>
  </si>
  <si>
    <t>Kosten studiedagen derden; bijeenk A.O.'s c.a.</t>
  </si>
  <si>
    <t>kosten  Excursie na A.O.'s vergadering</t>
  </si>
  <si>
    <t xml:space="preserve">    Kosten bijeenkomsten A.O.,s c.a.</t>
  </si>
  <si>
    <t>Bijeenkomsten van A.O.,s</t>
  </si>
  <si>
    <t>Bijdrage opstartkosten nieuwe A.O.'s</t>
  </si>
  <si>
    <t>Extra betaling door A.O.'s</t>
  </si>
  <si>
    <t>A.O.'s bijdragen</t>
  </si>
  <si>
    <t xml:space="preserve">Bankkosten dec. vgd jaar </t>
  </si>
  <si>
    <t>nog te betalen van vgd boekjaar</t>
  </si>
  <si>
    <t>betaald in boekjaar</t>
  </si>
  <si>
    <t>Bankkosten december</t>
  </si>
  <si>
    <t>Kosten voorjaarsbijeenkomst/ jaarvergadering</t>
  </si>
  <si>
    <t>10.1</t>
  </si>
  <si>
    <t>totaal</t>
  </si>
  <si>
    <t>10.2</t>
  </si>
  <si>
    <t>11.1</t>
  </si>
  <si>
    <t>11. 2</t>
  </si>
  <si>
    <t>Filmfonds</t>
  </si>
  <si>
    <t>Afkorting</t>
  </si>
  <si>
    <t>VIAZ</t>
  </si>
  <si>
    <t>SHK</t>
  </si>
  <si>
    <t>Stichting Historie der Kustverlichting</t>
  </si>
  <si>
    <t>Bestuurskosten</t>
  </si>
  <si>
    <t>7.1</t>
  </si>
  <si>
    <t>7.2</t>
  </si>
  <si>
    <t>7.3</t>
  </si>
  <si>
    <t>Algemene bestuurskosten en representatie vergaderingen</t>
  </si>
  <si>
    <t>Kosten studiedagen derden; bijeenk A.O.'s .</t>
  </si>
  <si>
    <t>resultaat excursies</t>
  </si>
  <si>
    <t>8.1</t>
  </si>
  <si>
    <t>8.2</t>
  </si>
  <si>
    <t>Meer moeten betalen van voorgaand boekjaar ( zie blad 6/3.c)</t>
  </si>
  <si>
    <t>Algemene - en admin.  kosten</t>
  </si>
  <si>
    <t>4.Totaal extra verlies vgd boekjaar (2.c +3.c)</t>
  </si>
  <si>
    <t xml:space="preserve">Advieswerk </t>
  </si>
  <si>
    <t>6.1</t>
  </si>
  <si>
    <t>6.2</t>
  </si>
  <si>
    <t>2018 geen activiteit</t>
  </si>
  <si>
    <t>*</t>
  </si>
  <si>
    <t>5.1</t>
  </si>
  <si>
    <t>11.2</t>
  </si>
  <si>
    <t>stand per 1-januari</t>
  </si>
  <si>
    <t>IN</t>
  </si>
  <si>
    <t>UIT</t>
  </si>
  <si>
    <t>stand per 31 december</t>
  </si>
  <si>
    <t>Cuypers Genootschap</t>
  </si>
  <si>
    <t>CG</t>
  </si>
  <si>
    <t>Niet betalende A.O.s.</t>
  </si>
  <si>
    <t>Werkgroep Zwols Industrieel Erfgoed</t>
  </si>
  <si>
    <t>WZIE</t>
  </si>
  <si>
    <t>Federatie Historische Automobiel- en motorfiets-clubs</t>
  </si>
  <si>
    <t>FEHAC</t>
  </si>
  <si>
    <t>Betonvereniging - Commissie Geschiedenis van het Beton</t>
  </si>
  <si>
    <t>Cie Beton</t>
  </si>
  <si>
    <t>Naam</t>
  </si>
  <si>
    <t>Ruil abonnement</t>
  </si>
  <si>
    <t>Stichting Federatie Oud-Nederlandse Vaartuigen</t>
  </si>
  <si>
    <t>FONV/FVEN</t>
  </si>
  <si>
    <t>Heeft wel betaald maar schriftelijk opgezegd</t>
  </si>
  <si>
    <t>Stichting Industrieel Erfgoed Bergen op Stoom</t>
  </si>
  <si>
    <t>SIEB</t>
  </si>
  <si>
    <t>niet betaald, maar omgezet naar ruillidmaatschap</t>
  </si>
  <si>
    <t>4A.</t>
  </si>
  <si>
    <t>Deze 4 zijn afgeschreven op de Baten en lasten</t>
  </si>
  <si>
    <t>Niet betaald in 2019</t>
  </si>
  <si>
    <t>Stichting Federatie Varend Erfgoed Nederland</t>
  </si>
  <si>
    <t>Stichting Erfgoed op de weg</t>
  </si>
  <si>
    <t>WNAE</t>
  </si>
  <si>
    <t>Stichting Willem Smit Historie Nijmegen</t>
  </si>
  <si>
    <t>SWSN</t>
  </si>
  <si>
    <t>Opmerkingen</t>
  </si>
  <si>
    <t>Heeft niet betaald maar schriftelijk opgezegd</t>
  </si>
  <si>
    <t>FNEN</t>
  </si>
  <si>
    <t xml:space="preserve">Nieuwjaarsbijeenkomst </t>
  </si>
  <si>
    <t>Vooruitbetaalde donaties</t>
  </si>
  <si>
    <t>4B.</t>
  </si>
  <si>
    <t>Heeft niet betaald maar al eerder telefonisch opgezegd</t>
  </si>
  <si>
    <t>Bedankt in 2019</t>
  </si>
  <si>
    <t>Bedankt in 2018</t>
  </si>
  <si>
    <t>Bedankt in 2017</t>
  </si>
  <si>
    <t>Heeft wel betaald maar schriftelijk opgezegd en is overgegaan naar een andere organisatie</t>
  </si>
  <si>
    <t>Per 31 december</t>
  </si>
  <si>
    <t>Vooruitontvangen  donaties</t>
  </si>
  <si>
    <t xml:space="preserve">Lidmaatschappen </t>
  </si>
  <si>
    <t>Boekjaar</t>
  </si>
  <si>
    <t>in 2020</t>
  </si>
  <si>
    <t>Niet betaald in 2020</t>
  </si>
  <si>
    <t>4C.</t>
  </si>
  <si>
    <t>MaakHaven Den Haag 2019</t>
  </si>
  <si>
    <t>Deventer 2020</t>
  </si>
  <si>
    <t>f.</t>
  </si>
  <si>
    <t>Kosten gemaakt voor vertegenwoordigen FIEN  bij andere 0rganisatries</t>
  </si>
  <si>
    <t>0.00</t>
  </si>
  <si>
    <t>Erica Drente 2020</t>
  </si>
  <si>
    <t>Bestemmingfonds voor externe activiteiten</t>
  </si>
  <si>
    <t>Donatie beeldband 2019 overgeboekt naar Bestemmingfonds voor externe activiteiten</t>
  </si>
  <si>
    <t>UIT voorbereiding E.I.Prijs</t>
  </si>
  <si>
    <t>Kosten excursies en studiedagen *)</t>
  </si>
  <si>
    <t>*) retour betalingen inschrijfgeld in jaar 2020.</t>
  </si>
  <si>
    <t>in 2021</t>
  </si>
  <si>
    <t>Debiteuren (nog te ontvangen; bijdragen A.O.'s; rente)</t>
  </si>
  <si>
    <t>Nog te ontvangen vgd boekjaar</t>
  </si>
  <si>
    <t xml:space="preserve">Te ontvangen in boekjaar  </t>
  </si>
  <si>
    <t>4D.</t>
  </si>
  <si>
    <t>IE-prijs</t>
  </si>
  <si>
    <t>Overgeboekt uit algemene reserves</t>
  </si>
  <si>
    <t>van ie prijs</t>
  </si>
  <si>
    <t>a</t>
  </si>
  <si>
    <t>a verplaatst naar najaar in Erica</t>
  </si>
  <si>
    <t>2021 uit</t>
  </si>
  <si>
    <t>uit voorbereiding in 2020</t>
  </si>
  <si>
    <t>2021 geen activiteit</t>
  </si>
  <si>
    <t>RETM</t>
  </si>
  <si>
    <t>vereniging RETM Amstrerdam</t>
  </si>
  <si>
    <t>Fonds voor 2 jaaarlijkse IE-prijs</t>
  </si>
  <si>
    <t>\in 2021</t>
  </si>
  <si>
    <t>in2022</t>
  </si>
  <si>
    <t>pos b2 van grootboek</t>
  </si>
  <si>
    <t>\</t>
  </si>
  <si>
    <t>Niet betaald in 2021</t>
  </si>
  <si>
    <t>Stichting Industrieel Erfgoed Leiden</t>
  </si>
  <si>
    <t>Bedankt in 2021</t>
  </si>
  <si>
    <t>SIEL</t>
  </si>
  <si>
    <t>Heeft per email opgezegd</t>
  </si>
  <si>
    <t>Reservering voor 2 jaarlijkse ie prijs</t>
  </si>
  <si>
    <t>is per email en telefoon niet te bereiken,heeft inmiddels een brief gehad</t>
  </si>
  <si>
    <t>Balans per 31 december</t>
  </si>
  <si>
    <t xml:space="preserve">Staat van baten en lasten </t>
  </si>
  <si>
    <t>Jaarlijkse bijdrage A.O.'s [2022--53A.O.'s---á €40,00]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</si>
</sst>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[$-413]d/mmm/yy;@"/>
    <numFmt numFmtId="165" formatCode="#,##0.00_ ;\-#,##0.00\ "/>
    <numFmt numFmtId="166" formatCode="#,##0.00_ ;[Red]\-#,##0.00\ "/>
    <numFmt numFmtId="167" formatCode="0.00_ ;[Red]\-0.00\ 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 style="double">
        <color indexed="64"/>
      </top>
      <bottom style="double">
        <color indexed="64"/>
      </bottom>
      <diagonal/>
    </border>
    <border>
      <left style="mediumDashed">
        <color auto="1"/>
      </left>
      <right/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double">
        <color indexed="64"/>
      </top>
      <bottom style="double">
        <color indexed="64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 style="mediumDashed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ashDot">
        <color auto="1"/>
      </bottom>
      <diagonal/>
    </border>
    <border>
      <left/>
      <right style="double">
        <color auto="1"/>
      </right>
      <top style="double">
        <color auto="1"/>
      </top>
      <bottom style="dashDot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ashDot">
        <color auto="1"/>
      </bottom>
      <diagonal/>
    </border>
    <border>
      <left style="double">
        <color auto="1"/>
      </left>
      <right/>
      <top style="dashDot">
        <color auto="1"/>
      </top>
      <bottom style="double">
        <color auto="1"/>
      </bottom>
      <diagonal/>
    </border>
    <border>
      <left/>
      <right style="double">
        <color auto="1"/>
      </right>
      <top style="dashDot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ashDot">
        <color auto="1"/>
      </top>
      <bottom style="double">
        <color auto="1"/>
      </bottom>
      <diagonal/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Dashed">
        <color auto="1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25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right"/>
    </xf>
    <xf numFmtId="0" fontId="7" fillId="0" borderId="0" xfId="1" applyFont="1"/>
    <xf numFmtId="0" fontId="1" fillId="0" borderId="0" xfId="2"/>
    <xf numFmtId="0" fontId="2" fillId="0" borderId="0" xfId="2" applyFont="1"/>
    <xf numFmtId="0" fontId="3" fillId="0" borderId="0" xfId="2" applyFont="1"/>
    <xf numFmtId="0" fontId="5" fillId="0" borderId="0" xfId="2" applyFont="1"/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1" fillId="0" borderId="0" xfId="2" applyFont="1"/>
    <xf numFmtId="164" fontId="6" fillId="0" borderId="0" xfId="2" applyNumberFormat="1" applyFont="1"/>
    <xf numFmtId="0" fontId="6" fillId="0" borderId="0" xfId="2" applyFont="1" applyAlignment="1">
      <alignment horizontal="right"/>
    </xf>
    <xf numFmtId="0" fontId="7" fillId="0" borderId="0" xfId="2" applyFont="1"/>
    <xf numFmtId="0" fontId="1" fillId="0" borderId="0" xfId="3"/>
    <xf numFmtId="0" fontId="4" fillId="0" borderId="0" xfId="3" applyFont="1"/>
    <xf numFmtId="0" fontId="5" fillId="0" borderId="0" xfId="3" applyFont="1"/>
    <xf numFmtId="0" fontId="1" fillId="0" borderId="0" xfId="3" applyFont="1"/>
    <xf numFmtId="0" fontId="7" fillId="0" borderId="0" xfId="3" applyFont="1"/>
    <xf numFmtId="4" fontId="8" fillId="0" borderId="0" xfId="3" applyNumberFormat="1" applyFont="1" applyBorder="1"/>
    <xf numFmtId="4" fontId="1" fillId="0" borderId="0" xfId="3" applyNumberFormat="1" applyBorder="1"/>
    <xf numFmtId="0" fontId="6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1" fillId="0" borderId="0" xfId="4"/>
    <xf numFmtId="0" fontId="2" fillId="0" borderId="0" xfId="4" applyFont="1"/>
    <xf numFmtId="0" fontId="4" fillId="0" borderId="0" xfId="4" applyFont="1"/>
    <xf numFmtId="0" fontId="5" fillId="0" borderId="0" xfId="4" applyFont="1"/>
    <xf numFmtId="0" fontId="1" fillId="0" borderId="0" xfId="4" applyFont="1"/>
    <xf numFmtId="0" fontId="7" fillId="0" borderId="0" xfId="4" applyFont="1"/>
    <xf numFmtId="0" fontId="0" fillId="0" borderId="0" xfId="0" applyBorder="1"/>
    <xf numFmtId="0" fontId="9" fillId="0" borderId="0" xfId="0" applyFont="1" applyBorder="1"/>
    <xf numFmtId="0" fontId="0" fillId="0" borderId="0" xfId="0" applyBorder="1" applyAlignment="1">
      <alignment horizontal="center"/>
    </xf>
    <xf numFmtId="4" fontId="1" fillId="0" borderId="3" xfId="3" applyNumberFormat="1" applyBorder="1"/>
    <xf numFmtId="4" fontId="1" fillId="0" borderId="2" xfId="3" applyNumberFormat="1" applyBorder="1"/>
    <xf numFmtId="4" fontId="1" fillId="0" borderId="4" xfId="3" applyNumberFormat="1" applyBorder="1"/>
    <xf numFmtId="2" fontId="1" fillId="0" borderId="0" xfId="3" applyNumberFormat="1" applyBorder="1"/>
    <xf numFmtId="4" fontId="1" fillId="0" borderId="0" xfId="3" applyNumberFormat="1" applyFont="1" applyBorder="1"/>
    <xf numFmtId="4" fontId="1" fillId="0" borderId="10" xfId="3" applyNumberFormat="1" applyFont="1" applyBorder="1"/>
    <xf numFmtId="0" fontId="3" fillId="0" borderId="11" xfId="3" applyNumberFormat="1" applyFont="1" applyBorder="1" applyAlignment="1">
      <alignment horizontal="center"/>
    </xf>
    <xf numFmtId="4" fontId="1" fillId="0" borderId="2" xfId="3" applyNumberFormat="1" applyBorder="1" applyAlignment="1">
      <alignment horizontal="right"/>
    </xf>
    <xf numFmtId="4" fontId="1" fillId="0" borderId="3" xfId="3" applyNumberFormat="1" applyBorder="1" applyAlignment="1">
      <alignment horizontal="right"/>
    </xf>
    <xf numFmtId="0" fontId="12" fillId="0" borderId="0" xfId="0" applyFont="1"/>
    <xf numFmtId="0" fontId="0" fillId="0" borderId="0" xfId="0" applyAlignment="1">
      <alignment horizontal="right" vertical="center"/>
    </xf>
    <xf numFmtId="0" fontId="5" fillId="0" borderId="0" xfId="3" applyFont="1" applyAlignment="1">
      <alignment horizontal="right" vertical="center"/>
    </xf>
    <xf numFmtId="2" fontId="1" fillId="0" borderId="2" xfId="1" applyNumberFormat="1" applyBorder="1" applyAlignment="1">
      <alignment horizontal="right"/>
    </xf>
    <xf numFmtId="0" fontId="1" fillId="0" borderId="0" xfId="1" applyAlignment="1">
      <alignment horizontal="right"/>
    </xf>
    <xf numFmtId="4" fontId="1" fillId="0" borderId="3" xfId="1" applyNumberFormat="1" applyBorder="1" applyAlignment="1">
      <alignment horizontal="right" vertical="center"/>
    </xf>
    <xf numFmtId="0" fontId="0" fillId="0" borderId="0" xfId="0" applyAlignment="1">
      <alignment horizontal="right"/>
    </xf>
    <xf numFmtId="4" fontId="1" fillId="0" borderId="4" xfId="1" applyNumberFormat="1" applyFont="1" applyBorder="1" applyAlignment="1">
      <alignment horizontal="right" vertical="center"/>
    </xf>
    <xf numFmtId="4" fontId="1" fillId="0" borderId="4" xfId="1" applyNumberFormat="1" applyBorder="1" applyAlignment="1">
      <alignment horizontal="right" vertical="center"/>
    </xf>
    <xf numFmtId="165" fontId="1" fillId="0" borderId="2" xfId="2" applyNumberFormat="1" applyBorder="1" applyAlignment="1">
      <alignment horizontal="right"/>
    </xf>
    <xf numFmtId="165" fontId="1" fillId="0" borderId="0" xfId="2" applyNumberFormat="1" applyAlignment="1">
      <alignment horizontal="right"/>
    </xf>
    <xf numFmtId="165" fontId="1" fillId="0" borderId="3" xfId="2" applyNumberFormat="1" applyBorder="1" applyAlignment="1">
      <alignment horizontal="right"/>
    </xf>
    <xf numFmtId="165" fontId="1" fillId="0" borderId="2" xfId="2" applyNumberFormat="1" applyBorder="1" applyAlignment="1">
      <alignment horizontal="right" vertical="center"/>
    </xf>
    <xf numFmtId="165" fontId="1" fillId="0" borderId="0" xfId="2" applyNumberFormat="1" applyAlignment="1">
      <alignment horizontal="right" vertical="center"/>
    </xf>
    <xf numFmtId="165" fontId="1" fillId="0" borderId="3" xfId="2" applyNumberFormat="1" applyBorder="1" applyAlignment="1">
      <alignment horizontal="right" vertical="center"/>
    </xf>
    <xf numFmtId="165" fontId="1" fillId="0" borderId="4" xfId="2" applyNumberFormat="1" applyBorder="1" applyAlignment="1">
      <alignment horizontal="right" vertical="center"/>
    </xf>
    <xf numFmtId="165" fontId="2" fillId="0" borderId="0" xfId="2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6" fillId="0" borderId="0" xfId="4" applyNumberFormat="1" applyFont="1" applyAlignment="1">
      <alignment horizontal="center"/>
    </xf>
    <xf numFmtId="0" fontId="6" fillId="0" borderId="6" xfId="4" applyNumberFormat="1" applyFont="1" applyBorder="1" applyAlignment="1">
      <alignment horizontal="center"/>
    </xf>
    <xf numFmtId="4" fontId="6" fillId="0" borderId="0" xfId="4" applyNumberFormat="1" applyFont="1" applyAlignment="1">
      <alignment horizontal="center"/>
    </xf>
    <xf numFmtId="4" fontId="1" fillId="0" borderId="2" xfId="3" applyNumberFormat="1" applyFont="1" applyBorder="1" applyAlignment="1">
      <alignment horizontal="right"/>
    </xf>
    <xf numFmtId="4" fontId="1" fillId="0" borderId="0" xfId="3" applyNumberFormat="1" applyAlignment="1">
      <alignment horizontal="right"/>
    </xf>
    <xf numFmtId="4" fontId="1" fillId="0" borderId="0" xfId="3" applyNumberForma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4" fontId="6" fillId="0" borderId="0" xfId="3" applyNumberFormat="1" applyFont="1" applyAlignment="1">
      <alignment horizontal="right"/>
    </xf>
    <xf numFmtId="4" fontId="1" fillId="0" borderId="13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center" vertical="center"/>
    </xf>
    <xf numFmtId="4" fontId="1" fillId="0" borderId="0" xfId="3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/>
    </xf>
    <xf numFmtId="4" fontId="3" fillId="0" borderId="0" xfId="3" applyNumberFormat="1" applyFont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Alignment="1">
      <alignment horizontal="center" vertical="center"/>
    </xf>
    <xf numFmtId="4" fontId="1" fillId="0" borderId="2" xfId="1" applyNumberFormat="1" applyBorder="1" applyAlignment="1">
      <alignment horizontal="right" vertical="center"/>
    </xf>
    <xf numFmtId="4" fontId="1" fillId="0" borderId="0" xfId="1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1" applyNumberFormat="1" applyAlignment="1">
      <alignment horizontal="center" vertical="center"/>
    </xf>
    <xf numFmtId="4" fontId="1" fillId="0" borderId="24" xfId="3" applyNumberFormat="1" applyBorder="1" applyAlignment="1">
      <alignment horizontal="right"/>
    </xf>
    <xf numFmtId="4" fontId="1" fillId="0" borderId="26" xfId="3" applyNumberFormat="1" applyBorder="1" applyAlignment="1">
      <alignment horizontal="right"/>
    </xf>
    <xf numFmtId="165" fontId="1" fillId="0" borderId="0" xfId="2" applyNumberFormat="1" applyBorder="1" applyAlignment="1">
      <alignment horizontal="right" vertical="center"/>
    </xf>
    <xf numFmtId="0" fontId="6" fillId="0" borderId="0" xfId="2" applyFont="1" applyFill="1" applyBorder="1" applyAlignment="1">
      <alignment horizontal="justify" vertical="top"/>
    </xf>
    <xf numFmtId="0" fontId="3" fillId="0" borderId="0" xfId="3" applyFont="1" applyBorder="1" applyAlignment="1">
      <alignment horizontal="left" vertical="center" wrapText="1"/>
    </xf>
    <xf numFmtId="44" fontId="0" fillId="0" borderId="0" xfId="0" applyNumberFormat="1" applyBorder="1" applyAlignment="1">
      <alignment horizontal="center" vertical="center"/>
    </xf>
    <xf numFmtId="2" fontId="1" fillId="0" borderId="8" xfId="1" applyNumberFormat="1" applyBorder="1" applyAlignment="1">
      <alignment horizontal="right"/>
    </xf>
    <xf numFmtId="4" fontId="1" fillId="0" borderId="8" xfId="1" applyNumberFormat="1" applyBorder="1" applyAlignment="1">
      <alignment horizontal="right" vertical="center"/>
    </xf>
    <xf numFmtId="0" fontId="0" fillId="0" borderId="6" xfId="0" applyBorder="1"/>
    <xf numFmtId="4" fontId="1" fillId="0" borderId="11" xfId="3" applyNumberFormat="1" applyBorder="1" applyAlignment="1">
      <alignment horizontal="right"/>
    </xf>
    <xf numFmtId="4" fontId="6" fillId="0" borderId="6" xfId="4" applyNumberFormat="1" applyFont="1" applyBorder="1" applyAlignment="1">
      <alignment horizontal="center"/>
    </xf>
    <xf numFmtId="2" fontId="1" fillId="0" borderId="0" xfId="1" applyNumberFormat="1" applyBorder="1" applyAlignment="1">
      <alignment horizontal="right"/>
    </xf>
    <xf numFmtId="40" fontId="14" fillId="0" borderId="28" xfId="0" applyNumberFormat="1" applyFont="1" applyBorder="1"/>
    <xf numFmtId="40" fontId="14" fillId="0" borderId="27" xfId="0" applyNumberFormat="1" applyFont="1" applyBorder="1"/>
    <xf numFmtId="40" fontId="1" fillId="0" borderId="3" xfId="3" applyNumberFormat="1" applyFont="1" applyBorder="1" applyAlignment="1">
      <alignment horizontal="right"/>
    </xf>
    <xf numFmtId="0" fontId="1" fillId="0" borderId="0" xfId="2" applyFill="1"/>
    <xf numFmtId="0" fontId="3" fillId="2" borderId="2" xfId="5" applyFont="1" applyFill="1" applyBorder="1" applyAlignment="1">
      <alignment wrapText="1"/>
    </xf>
    <xf numFmtId="0" fontId="3" fillId="2" borderId="0" xfId="5" applyFont="1" applyFill="1" applyBorder="1" applyAlignment="1">
      <alignment vertical="top" wrapText="1"/>
    </xf>
    <xf numFmtId="0" fontId="3" fillId="2" borderId="2" xfId="5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5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4" fontId="15" fillId="0" borderId="0" xfId="0" applyNumberFormat="1" applyFont="1" applyBorder="1" applyAlignment="1">
      <alignment horizontal="left"/>
    </xf>
    <xf numFmtId="4" fontId="1" fillId="0" borderId="31" xfId="3" applyNumberFormat="1" applyFont="1" applyBorder="1" applyAlignment="1">
      <alignment horizontal="right"/>
    </xf>
    <xf numFmtId="4" fontId="1" fillId="0" borderId="30" xfId="3" applyNumberFormat="1" applyBorder="1" applyAlignment="1">
      <alignment horizontal="right"/>
    </xf>
    <xf numFmtId="0" fontId="0" fillId="2" borderId="0" xfId="0" applyFill="1" applyBorder="1"/>
    <xf numFmtId="0" fontId="6" fillId="2" borderId="2" xfId="2" applyFont="1" applyFill="1" applyBorder="1" applyAlignment="1"/>
    <xf numFmtId="0" fontId="3" fillId="2" borderId="0" xfId="5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2" borderId="2" xfId="5" applyFont="1" applyFill="1" applyBorder="1" applyAlignment="1">
      <alignment vertical="center" wrapText="1"/>
    </xf>
    <xf numFmtId="0" fontId="3" fillId="2" borderId="2" xfId="5" applyFont="1" applyFill="1" applyBorder="1" applyAlignment="1">
      <alignment horizontal="left" vertical="center" wrapText="1"/>
    </xf>
    <xf numFmtId="40" fontId="1" fillId="0" borderId="0" xfId="3" applyNumberFormat="1" applyFont="1" applyBorder="1" applyAlignment="1">
      <alignment horizontal="right"/>
    </xf>
    <xf numFmtId="2" fontId="1" fillId="0" borderId="25" xfId="1" applyNumberFormat="1" applyBorder="1" applyAlignment="1">
      <alignment horizontal="right"/>
    </xf>
    <xf numFmtId="4" fontId="1" fillId="0" borderId="25" xfId="1" applyNumberFormat="1" applyBorder="1" applyAlignment="1">
      <alignment horizontal="right" vertical="center"/>
    </xf>
    <xf numFmtId="0" fontId="1" fillId="0" borderId="6" xfId="1" applyBorder="1" applyAlignment="1">
      <alignment horizontal="right"/>
    </xf>
    <xf numFmtId="4" fontId="1" fillId="0" borderId="32" xfId="1" applyNumberFormat="1" applyBorder="1" applyAlignment="1">
      <alignment horizontal="right" vertical="center"/>
    </xf>
    <xf numFmtId="0" fontId="0" fillId="0" borderId="6" xfId="0" applyBorder="1" applyAlignment="1">
      <alignment horizontal="right"/>
    </xf>
    <xf numFmtId="4" fontId="1" fillId="0" borderId="6" xfId="1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/>
    </xf>
    <xf numFmtId="4" fontId="1" fillId="0" borderId="33" xfId="1" applyNumberFormat="1" applyFont="1" applyBorder="1" applyAlignment="1">
      <alignment horizontal="right" vertical="center"/>
    </xf>
    <xf numFmtId="4" fontId="1" fillId="0" borderId="6" xfId="1" applyNumberFormat="1" applyBorder="1" applyAlignment="1">
      <alignment horizontal="center" vertical="center"/>
    </xf>
    <xf numFmtId="2" fontId="1" fillId="0" borderId="6" xfId="1" applyNumberFormat="1" applyBorder="1" applyAlignment="1">
      <alignment horizontal="right"/>
    </xf>
    <xf numFmtId="4" fontId="1" fillId="0" borderId="33" xfId="1" applyNumberFormat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3" fillId="2" borderId="0" xfId="5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2" xfId="2" applyFont="1" applyFill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3" fillId="0" borderId="0" xfId="5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44" fontId="15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7" fillId="0" borderId="0" xfId="2" applyFont="1" applyAlignment="1">
      <alignment horizontal="right"/>
    </xf>
    <xf numFmtId="164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65" fontId="1" fillId="0" borderId="34" xfId="2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" fontId="1" fillId="0" borderId="0" xfId="3" applyNumberFormat="1" applyFont="1" applyBorder="1" applyAlignment="1">
      <alignment horizontal="right"/>
    </xf>
    <xf numFmtId="4" fontId="1" fillId="0" borderId="35" xfId="3" applyNumberFormat="1" applyBorder="1" applyAlignment="1">
      <alignment horizontal="right"/>
    </xf>
    <xf numFmtId="4" fontId="14" fillId="0" borderId="27" xfId="0" applyNumberFormat="1" applyFont="1" applyBorder="1"/>
    <xf numFmtId="0" fontId="1" fillId="0" borderId="0" xfId="2" applyFont="1" applyAlignment="1">
      <alignment horizontal="justify"/>
    </xf>
    <xf numFmtId="40" fontId="14" fillId="0" borderId="2" xfId="0" applyNumberFormat="1" applyFont="1" applyBorder="1"/>
    <xf numFmtId="40" fontId="14" fillId="0" borderId="36" xfId="0" applyNumberFormat="1" applyFont="1" applyBorder="1"/>
    <xf numFmtId="40" fontId="14" fillId="0" borderId="31" xfId="0" applyNumberFormat="1" applyFont="1" applyBorder="1"/>
    <xf numFmtId="40" fontId="1" fillId="0" borderId="30" xfId="3" applyNumberFormat="1" applyFont="1" applyBorder="1" applyAlignment="1">
      <alignment horizontal="right"/>
    </xf>
    <xf numFmtId="4" fontId="1" fillId="0" borderId="37" xfId="1" applyNumberForma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0" fontId="6" fillId="0" borderId="7" xfId="4" applyNumberFormat="1" applyFont="1" applyBorder="1" applyAlignment="1">
      <alignment horizontal="center"/>
    </xf>
    <xf numFmtId="4" fontId="6" fillId="0" borderId="7" xfId="4" applyNumberFormat="1" applyFont="1" applyBorder="1" applyAlignment="1">
      <alignment horizontal="center"/>
    </xf>
    <xf numFmtId="0" fontId="0" fillId="0" borderId="7" xfId="0" applyBorder="1"/>
    <xf numFmtId="2" fontId="1" fillId="0" borderId="9" xfId="1" applyNumberFormat="1" applyBorder="1" applyAlignment="1">
      <alignment horizontal="right"/>
    </xf>
    <xf numFmtId="0" fontId="1" fillId="0" borderId="7" xfId="1" applyBorder="1" applyAlignment="1">
      <alignment horizontal="right"/>
    </xf>
    <xf numFmtId="4" fontId="1" fillId="0" borderId="39" xfId="1" applyNumberFormat="1" applyBorder="1" applyAlignment="1">
      <alignment horizontal="right" vertical="center"/>
    </xf>
    <xf numFmtId="0" fontId="0" fillId="0" borderId="7" xfId="0" applyBorder="1" applyAlignment="1">
      <alignment horizontal="right"/>
    </xf>
    <xf numFmtId="4" fontId="1" fillId="0" borderId="9" xfId="1" applyNumberFormat="1" applyBorder="1" applyAlignment="1">
      <alignment horizontal="right" vertical="center"/>
    </xf>
    <xf numFmtId="4" fontId="1" fillId="0" borderId="7" xfId="1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/>
    </xf>
    <xf numFmtId="4" fontId="1" fillId="0" borderId="40" xfId="1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horizontal="center" vertical="center"/>
    </xf>
    <xf numFmtId="4" fontId="1" fillId="0" borderId="7" xfId="1" applyNumberFormat="1" applyBorder="1" applyAlignment="1">
      <alignment horizontal="center" vertical="center"/>
    </xf>
    <xf numFmtId="2" fontId="1" fillId="0" borderId="7" xfId="1" applyNumberFormat="1" applyBorder="1" applyAlignment="1">
      <alignment horizontal="right"/>
    </xf>
    <xf numFmtId="4" fontId="0" fillId="0" borderId="41" xfId="0" applyNumberFormat="1" applyBorder="1" applyAlignment="1">
      <alignment horizontal="right" vertical="center"/>
    </xf>
    <xf numFmtId="4" fontId="0" fillId="0" borderId="42" xfId="0" applyNumberFormat="1" applyBorder="1" applyAlignment="1">
      <alignment horizontal="right" vertical="center"/>
    </xf>
    <xf numFmtId="40" fontId="14" fillId="0" borderId="34" xfId="0" applyNumberFormat="1" applyFont="1" applyBorder="1"/>
    <xf numFmtId="40" fontId="14" fillId="0" borderId="0" xfId="0" applyNumberFormat="1" applyFont="1" applyBorder="1"/>
    <xf numFmtId="4" fontId="8" fillId="0" borderId="26" xfId="3" applyNumberFormat="1" applyFont="1" applyBorder="1"/>
    <xf numFmtId="0" fontId="4" fillId="0" borderId="0" xfId="2" applyFont="1" applyFill="1"/>
    <xf numFmtId="0" fontId="16" fillId="0" borderId="0" xfId="0" applyFont="1"/>
    <xf numFmtId="0" fontId="16" fillId="0" borderId="0" xfId="0" applyFont="1" applyAlignment="1">
      <alignment horizontal="right" vertical="center"/>
    </xf>
    <xf numFmtId="0" fontId="4" fillId="0" borderId="0" xfId="3" applyFont="1" applyAlignment="1">
      <alignment horizontal="justify"/>
    </xf>
    <xf numFmtId="0" fontId="4" fillId="0" borderId="0" xfId="3" applyFont="1" applyAlignment="1">
      <alignment horizontal="right"/>
    </xf>
    <xf numFmtId="0" fontId="1" fillId="0" borderId="0" xfId="2" applyFont="1" applyAlignment="1">
      <alignment horizontal="center"/>
    </xf>
    <xf numFmtId="165" fontId="1" fillId="0" borderId="5" xfId="2" applyNumberFormat="1" applyFont="1" applyBorder="1" applyAlignment="1">
      <alignment horizontal="right"/>
    </xf>
    <xf numFmtId="0" fontId="15" fillId="0" borderId="0" xfId="0" applyFont="1"/>
    <xf numFmtId="0" fontId="2" fillId="0" borderId="0" xfId="3" applyFont="1"/>
    <xf numFmtId="164" fontId="2" fillId="0" borderId="0" xfId="3" applyNumberFormat="1" applyFont="1"/>
    <xf numFmtId="0" fontId="2" fillId="0" borderId="0" xfId="3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Border="1"/>
    <xf numFmtId="0" fontId="18" fillId="0" borderId="0" xfId="0" applyFont="1" applyAlignment="1">
      <alignment horizontal="center" vertical="center"/>
    </xf>
    <xf numFmtId="0" fontId="18" fillId="0" borderId="19" xfId="0" applyFont="1" applyBorder="1"/>
    <xf numFmtId="0" fontId="18" fillId="0" borderId="20" xfId="0" applyFont="1" applyBorder="1"/>
    <xf numFmtId="0" fontId="18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1" xfId="0" applyFont="1" applyBorder="1"/>
    <xf numFmtId="0" fontId="18" fillId="0" borderId="22" xfId="0" applyFont="1" applyBorder="1"/>
    <xf numFmtId="0" fontId="18" fillId="0" borderId="18" xfId="0" applyFont="1" applyBorder="1" applyAlignment="1">
      <alignment horizontal="center" vertical="center"/>
    </xf>
    <xf numFmtId="4" fontId="1" fillId="0" borderId="3" xfId="3" applyNumberFormat="1" applyFont="1" applyBorder="1" applyAlignment="1">
      <alignment horizontal="right"/>
    </xf>
    <xf numFmtId="4" fontId="1" fillId="0" borderId="14" xfId="3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 applyBorder="1" applyAlignment="1">
      <alignment horizontal="right"/>
    </xf>
    <xf numFmtId="4" fontId="1" fillId="0" borderId="12" xfId="3" applyNumberFormat="1" applyFont="1" applyBorder="1" applyAlignment="1">
      <alignment horizontal="right"/>
    </xf>
    <xf numFmtId="4" fontId="1" fillId="0" borderId="15" xfId="3" applyNumberFormat="1" applyFont="1" applyBorder="1" applyAlignment="1">
      <alignment horizontal="right"/>
    </xf>
    <xf numFmtId="4" fontId="1" fillId="0" borderId="16" xfId="3" applyNumberFormat="1" applyFont="1" applyBorder="1"/>
    <xf numFmtId="4" fontId="1" fillId="0" borderId="13" xfId="3" applyNumberFormat="1" applyFont="1" applyBorder="1"/>
    <xf numFmtId="4" fontId="1" fillId="0" borderId="43" xfId="3" applyNumberFormat="1" applyFont="1" applyBorder="1"/>
    <xf numFmtId="4" fontId="1" fillId="0" borderId="2" xfId="3" applyNumberFormat="1" applyFont="1" applyBorder="1"/>
    <xf numFmtId="4" fontId="1" fillId="0" borderId="3" xfId="3" applyNumberFormat="1" applyFont="1" applyBorder="1"/>
    <xf numFmtId="4" fontId="1" fillId="0" borderId="14" xfId="3" applyNumberFormat="1" applyFont="1" applyBorder="1"/>
    <xf numFmtId="4" fontId="18" fillId="0" borderId="0" xfId="0" applyNumberFormat="1" applyFont="1"/>
    <xf numFmtId="4" fontId="18" fillId="0" borderId="0" xfId="0" applyNumberFormat="1" applyFont="1" applyBorder="1"/>
    <xf numFmtId="4" fontId="1" fillId="0" borderId="23" xfId="3" applyNumberFormat="1" applyFont="1" applyBorder="1"/>
    <xf numFmtId="4" fontId="1" fillId="0" borderId="7" xfId="3" applyNumberFormat="1" applyFont="1" applyBorder="1"/>
    <xf numFmtId="0" fontId="19" fillId="0" borderId="0" xfId="0" applyFont="1"/>
    <xf numFmtId="0" fontId="18" fillId="0" borderId="44" xfId="0" applyFont="1" applyBorder="1"/>
    <xf numFmtId="0" fontId="18" fillId="0" borderId="45" xfId="0" applyFont="1" applyBorder="1"/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 vertical="center"/>
    </xf>
    <xf numFmtId="0" fontId="18" fillId="0" borderId="0" xfId="0" applyFont="1" applyAlignment="1">
      <alignment horizontal="justify" vertical="justify"/>
    </xf>
    <xf numFmtId="4" fontId="1" fillId="0" borderId="50" xfId="3" applyNumberFormat="1" applyBorder="1" applyAlignment="1">
      <alignment horizontal="right"/>
    </xf>
    <xf numFmtId="4" fontId="1" fillId="0" borderId="51" xfId="3" applyNumberFormat="1" applyBorder="1" applyAlignment="1">
      <alignment horizontal="right"/>
    </xf>
    <xf numFmtId="40" fontId="1" fillId="0" borderId="36" xfId="3" applyNumberFormat="1" applyFont="1" applyBorder="1" applyAlignment="1">
      <alignment horizontal="right"/>
    </xf>
    <xf numFmtId="40" fontId="1" fillId="0" borderId="51" xfId="3" applyNumberFormat="1" applyFont="1" applyBorder="1" applyAlignment="1">
      <alignment horizontal="right"/>
    </xf>
    <xf numFmtId="166" fontId="1" fillId="0" borderId="2" xfId="3" applyNumberFormat="1" applyBorder="1" applyAlignment="1">
      <alignment horizontal="right"/>
    </xf>
    <xf numFmtId="166" fontId="1" fillId="0" borderId="24" xfId="3" applyNumberFormat="1" applyFont="1" applyBorder="1" applyAlignment="1">
      <alignment horizontal="right"/>
    </xf>
    <xf numFmtId="166" fontId="1" fillId="0" borderId="3" xfId="3" applyNumberFormat="1" applyBorder="1" applyAlignment="1">
      <alignment horizontal="right"/>
    </xf>
    <xf numFmtId="167" fontId="1" fillId="0" borderId="27" xfId="3" applyNumberFormat="1" applyBorder="1" applyAlignment="1">
      <alignment horizontal="right"/>
    </xf>
    <xf numFmtId="167" fontId="1" fillId="0" borderId="3" xfId="3" applyNumberFormat="1" applyBorder="1" applyAlignment="1">
      <alignment horizontal="right"/>
    </xf>
    <xf numFmtId="167" fontId="3" fillId="0" borderId="0" xfId="3" applyNumberFormat="1" applyFont="1" applyBorder="1" applyAlignment="1">
      <alignment horizontal="center"/>
    </xf>
    <xf numFmtId="40" fontId="14" fillId="0" borderId="35" xfId="0" applyNumberFormat="1" applyFont="1" applyBorder="1"/>
    <xf numFmtId="4" fontId="0" fillId="0" borderId="0" xfId="0" applyNumberFormat="1"/>
    <xf numFmtId="165" fontId="1" fillId="0" borderId="27" xfId="2" applyNumberFormat="1" applyBorder="1" applyAlignment="1">
      <alignment horizontal="right" vertical="center"/>
    </xf>
    <xf numFmtId="2" fontId="1" fillId="0" borderId="52" xfId="1" applyNumberFormat="1" applyBorder="1" applyAlignment="1">
      <alignment horizontal="right"/>
    </xf>
    <xf numFmtId="4" fontId="1" fillId="0" borderId="52" xfId="1" applyNumberFormat="1" applyBorder="1" applyAlignment="1">
      <alignment horizontal="right" vertical="center"/>
    </xf>
    <xf numFmtId="4" fontId="1" fillId="0" borderId="29" xfId="1" applyNumberFormat="1" applyBorder="1" applyAlignment="1">
      <alignment horizontal="center" vertical="center"/>
    </xf>
    <xf numFmtId="0" fontId="0" fillId="0" borderId="8" xfId="0" applyBorder="1"/>
    <xf numFmtId="4" fontId="1" fillId="0" borderId="53" xfId="1" applyNumberFormat="1" applyBorder="1" applyAlignment="1">
      <alignment horizontal="right" vertical="center"/>
    </xf>
    <xf numFmtId="4" fontId="1" fillId="0" borderId="54" xfId="1" applyNumberFormat="1" applyBorder="1" applyAlignment="1">
      <alignment horizontal="right" vertical="center"/>
    </xf>
    <xf numFmtId="4" fontId="1" fillId="0" borderId="11" xfId="1" applyNumberForma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 wrapText="1"/>
    </xf>
    <xf numFmtId="0" fontId="18" fillId="0" borderId="30" xfId="0" applyFont="1" applyBorder="1" applyAlignment="1">
      <alignment horizontal="center" vertical="center"/>
    </xf>
    <xf numFmtId="4" fontId="1" fillId="0" borderId="30" xfId="3" applyNumberFormat="1" applyFont="1" applyBorder="1" applyAlignment="1">
      <alignment horizontal="right"/>
    </xf>
    <xf numFmtId="4" fontId="1" fillId="0" borderId="31" xfId="3" applyNumberFormat="1" applyFont="1" applyBorder="1"/>
    <xf numFmtId="4" fontId="1" fillId="0" borderId="30" xfId="3" applyNumberFormat="1" applyFont="1" applyBorder="1"/>
    <xf numFmtId="0" fontId="2" fillId="0" borderId="1" xfId="4" applyFont="1" applyBorder="1"/>
  </cellXfs>
  <cellStyles count="8">
    <cellStyle name="Hyperlink 2" xfId="6" xr:uid="{00000000-0005-0000-0000-000000000000}"/>
    <cellStyle name="Standaard" xfId="0" builtinId="0"/>
    <cellStyle name="Standaard 2" xfId="1" xr:uid="{00000000-0005-0000-0000-000002000000}"/>
    <cellStyle name="Standaard 2 5" xfId="7" xr:uid="{00000000-0005-0000-0000-000003000000}"/>
    <cellStyle name="Standaard 3" xfId="2" xr:uid="{00000000-0005-0000-0000-000004000000}"/>
    <cellStyle name="Standaard 4" xfId="3" xr:uid="{00000000-0005-0000-0000-000005000000}"/>
    <cellStyle name="Standaard 5" xfId="4" xr:uid="{00000000-0005-0000-0000-000006000000}"/>
    <cellStyle name="Standaard 6" xfId="5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view="pageLayout" topLeftCell="A28" workbookViewId="0">
      <selection activeCell="B28" sqref="B28"/>
    </sheetView>
  </sheetViews>
  <sheetFormatPr defaultRowHeight="14.4" x14ac:dyDescent="0.3"/>
  <cols>
    <col min="1" max="1" width="45.109375" customWidth="1"/>
    <col min="2" max="2" width="10.88671875" customWidth="1"/>
    <col min="3" max="5" width="9.109375" customWidth="1"/>
  </cols>
  <sheetData>
    <row r="1" spans="1:5" ht="17.399999999999999" x14ac:dyDescent="0.3">
      <c r="A1" s="9" t="s">
        <v>0</v>
      </c>
      <c r="B1" s="1"/>
      <c r="C1" s="1"/>
      <c r="D1" s="1"/>
      <c r="E1" s="1"/>
    </row>
    <row r="3" spans="1:5" ht="15.6" x14ac:dyDescent="0.3">
      <c r="A3" s="2" t="s">
        <v>236</v>
      </c>
      <c r="B3" s="1"/>
      <c r="C3" s="1"/>
      <c r="D3" s="1"/>
      <c r="E3" s="1"/>
    </row>
    <row r="4" spans="1:5" ht="15.6" x14ac:dyDescent="0.3">
      <c r="A4" s="3" t="s">
        <v>1</v>
      </c>
      <c r="B4" s="1"/>
      <c r="C4" s="1"/>
      <c r="D4" s="1"/>
      <c r="E4" s="1"/>
    </row>
    <row r="5" spans="1:5" ht="15.6" x14ac:dyDescent="0.3">
      <c r="A5" s="1"/>
      <c r="B5" s="1"/>
      <c r="C5" s="7">
        <v>44561</v>
      </c>
      <c r="D5" s="7">
        <v>44196</v>
      </c>
      <c r="E5" s="7">
        <v>43830</v>
      </c>
    </row>
    <row r="6" spans="1:5" ht="15.6" x14ac:dyDescent="0.3">
      <c r="A6" s="1"/>
      <c r="B6" s="1"/>
      <c r="C6" s="8" t="s">
        <v>2</v>
      </c>
      <c r="D6" s="8" t="s">
        <v>2</v>
      </c>
      <c r="E6" s="8" t="s">
        <v>2</v>
      </c>
    </row>
    <row r="7" spans="1:5" ht="15.6" x14ac:dyDescent="0.3">
      <c r="A7" s="4" t="s">
        <v>3</v>
      </c>
      <c r="B7" s="1"/>
    </row>
    <row r="8" spans="1:5" ht="15.6" x14ac:dyDescent="0.3">
      <c r="A8" s="1" t="s">
        <v>97</v>
      </c>
      <c r="B8" s="5">
        <v>5</v>
      </c>
      <c r="C8" s="50">
        <v>1070</v>
      </c>
      <c r="D8" s="50">
        <v>1065</v>
      </c>
      <c r="E8" s="50">
        <v>1880</v>
      </c>
    </row>
    <row r="9" spans="1:5" ht="15.6" x14ac:dyDescent="0.3">
      <c r="A9" s="1" t="s">
        <v>98</v>
      </c>
      <c r="B9" s="5" t="s">
        <v>148</v>
      </c>
      <c r="C9" s="50">
        <v>0</v>
      </c>
      <c r="D9" s="50">
        <v>0</v>
      </c>
      <c r="E9" s="50">
        <v>0</v>
      </c>
    </row>
    <row r="10" spans="1:5" ht="15.6" x14ac:dyDescent="0.3">
      <c r="A10" s="1" t="s">
        <v>4</v>
      </c>
      <c r="B10" s="5">
        <v>6</v>
      </c>
      <c r="C10" s="50">
        <v>0</v>
      </c>
      <c r="D10" s="50">
        <v>100</v>
      </c>
      <c r="E10" s="50">
        <v>365</v>
      </c>
    </row>
    <row r="11" spans="1:5" ht="15.6" x14ac:dyDescent="0.3">
      <c r="A11" s="6" t="s">
        <v>106</v>
      </c>
      <c r="B11" s="5" t="s">
        <v>132</v>
      </c>
      <c r="C11" s="50">
        <v>225</v>
      </c>
      <c r="D11" s="50">
        <v>0</v>
      </c>
      <c r="E11" s="50">
        <v>355.4</v>
      </c>
    </row>
    <row r="12" spans="1:5" ht="15.6" x14ac:dyDescent="0.3">
      <c r="A12" s="1" t="s">
        <v>5</v>
      </c>
      <c r="B12" s="5" t="s">
        <v>138</v>
      </c>
      <c r="C12" s="50">
        <v>0</v>
      </c>
      <c r="D12" s="50">
        <v>422.5</v>
      </c>
      <c r="E12" s="50">
        <v>230</v>
      </c>
    </row>
    <row r="13" spans="1:5" ht="16.2" thickBot="1" x14ac:dyDescent="0.35">
      <c r="A13" s="1"/>
      <c r="B13" s="1"/>
      <c r="C13" s="51"/>
      <c r="D13" s="51"/>
      <c r="E13" s="51"/>
    </row>
    <row r="14" spans="1:5" ht="16.8" thickTop="1" thickBot="1" x14ac:dyDescent="0.35">
      <c r="A14" s="1"/>
      <c r="B14" s="1"/>
      <c r="C14" s="52">
        <f>SUM(C8:C13)</f>
        <v>1295</v>
      </c>
      <c r="D14" s="52">
        <f>SUM(D8:D13)</f>
        <v>1587.5</v>
      </c>
      <c r="E14" s="52">
        <f>SUM(E8:E13)</f>
        <v>2830.4</v>
      </c>
    </row>
    <row r="15" spans="1:5" ht="15" thickTop="1" x14ac:dyDescent="0.3">
      <c r="C15" s="53"/>
      <c r="D15" s="53"/>
      <c r="E15" s="53"/>
    </row>
    <row r="16" spans="1:5" ht="15.6" x14ac:dyDescent="0.3">
      <c r="A16" s="4" t="s">
        <v>6</v>
      </c>
      <c r="B16" s="1"/>
      <c r="C16" s="51"/>
      <c r="D16" s="51"/>
      <c r="E16" s="51"/>
    </row>
    <row r="17" spans="1:5" ht="15.6" x14ac:dyDescent="0.3">
      <c r="A17" s="6" t="s">
        <v>108</v>
      </c>
      <c r="B17" s="5" t="s">
        <v>133</v>
      </c>
      <c r="C17" s="81">
        <v>249</v>
      </c>
      <c r="D17" s="81">
        <v>0</v>
      </c>
      <c r="E17" s="81">
        <v>368.1</v>
      </c>
    </row>
    <row r="18" spans="1:5" ht="15.6" x14ac:dyDescent="0.3">
      <c r="A18" s="6" t="s">
        <v>107</v>
      </c>
      <c r="B18" s="5" t="s">
        <v>134</v>
      </c>
      <c r="C18" s="81">
        <v>200</v>
      </c>
      <c r="D18" s="81">
        <v>0</v>
      </c>
      <c r="E18" s="81">
        <v>41.5</v>
      </c>
    </row>
    <row r="19" spans="1:5" ht="15.6" x14ac:dyDescent="0.3">
      <c r="A19" s="1" t="s">
        <v>206</v>
      </c>
      <c r="B19" s="5" t="s">
        <v>139</v>
      </c>
      <c r="C19" s="81">
        <v>0</v>
      </c>
      <c r="D19" s="81">
        <v>422.5</v>
      </c>
      <c r="E19" s="81">
        <v>816.86</v>
      </c>
    </row>
    <row r="20" spans="1:5" ht="15.6" x14ac:dyDescent="0.3">
      <c r="A20" s="1" t="s">
        <v>109</v>
      </c>
      <c r="B20" s="5">
        <v>9</v>
      </c>
      <c r="C20" s="81">
        <v>0</v>
      </c>
      <c r="D20" s="81">
        <v>0</v>
      </c>
      <c r="E20" s="81">
        <v>0</v>
      </c>
    </row>
    <row r="21" spans="1:5" ht="15.6" x14ac:dyDescent="0.3">
      <c r="A21" s="1" t="s">
        <v>131</v>
      </c>
      <c r="B21" s="5" t="s">
        <v>121</v>
      </c>
      <c r="C21" s="81">
        <v>200</v>
      </c>
      <c r="D21" s="81">
        <v>0</v>
      </c>
      <c r="E21" s="81">
        <v>43.05</v>
      </c>
    </row>
    <row r="22" spans="1:5" ht="15.6" x14ac:dyDescent="0.3">
      <c r="A22" s="1" t="s">
        <v>8</v>
      </c>
      <c r="B22" s="5" t="s">
        <v>123</v>
      </c>
      <c r="C22" s="81">
        <v>205.11</v>
      </c>
      <c r="D22" s="81">
        <v>482.19</v>
      </c>
      <c r="E22" s="81">
        <v>848.94</v>
      </c>
    </row>
    <row r="23" spans="1:5" ht="15.6" x14ac:dyDescent="0.3">
      <c r="A23" s="1" t="s">
        <v>48</v>
      </c>
      <c r="B23" s="5" t="s">
        <v>124</v>
      </c>
      <c r="C23" s="81">
        <v>0</v>
      </c>
      <c r="D23" s="81">
        <v>130</v>
      </c>
      <c r="E23" s="81">
        <v>321.2</v>
      </c>
    </row>
    <row r="24" spans="1:5" ht="15.6" x14ac:dyDescent="0.3">
      <c r="A24" s="1" t="s">
        <v>9</v>
      </c>
      <c r="B24" s="5" t="s">
        <v>149</v>
      </c>
      <c r="C24" s="81">
        <v>279.39</v>
      </c>
      <c r="D24" s="81">
        <v>285.83</v>
      </c>
      <c r="E24" s="81">
        <v>336.72</v>
      </c>
    </row>
    <row r="25" spans="1:5" ht="15.6" x14ac:dyDescent="0.3">
      <c r="A25" s="1" t="s">
        <v>10</v>
      </c>
      <c r="B25" s="5">
        <v>12</v>
      </c>
      <c r="C25" s="81">
        <v>0</v>
      </c>
      <c r="D25" s="81">
        <v>0</v>
      </c>
      <c r="E25" s="81">
        <v>0</v>
      </c>
    </row>
    <row r="26" spans="1:5" ht="16.2" thickBot="1" x14ac:dyDescent="0.35">
      <c r="A26" s="1" t="s">
        <v>207</v>
      </c>
      <c r="B26" s="1"/>
      <c r="C26" s="82"/>
      <c r="D26" s="82"/>
      <c r="E26" s="82"/>
    </row>
    <row r="27" spans="1:5" ht="16.8" thickTop="1" thickBot="1" x14ac:dyDescent="0.35">
      <c r="A27" s="1"/>
      <c r="B27" s="1"/>
      <c r="C27" s="52">
        <f>SUM(C17:C26)</f>
        <v>1133.5</v>
      </c>
      <c r="D27" s="52">
        <f>SUM(D17:D26)</f>
        <v>1320.52</v>
      </c>
      <c r="E27" s="52">
        <f>SUM(E17:E26)</f>
        <v>2776.37</v>
      </c>
    </row>
    <row r="28" spans="1:5" ht="15.6" thickTop="1" thickBot="1" x14ac:dyDescent="0.35">
      <c r="C28" s="76"/>
      <c r="D28" s="76"/>
      <c r="E28" s="76"/>
    </row>
    <row r="29" spans="1:5" ht="16.2" thickBot="1" x14ac:dyDescent="0.35">
      <c r="A29" s="2" t="s">
        <v>11</v>
      </c>
      <c r="B29" s="1"/>
      <c r="C29" s="54">
        <f>C14-C27</f>
        <v>161.5</v>
      </c>
      <c r="D29" s="54">
        <f>D14-D27</f>
        <v>266.98</v>
      </c>
      <c r="E29" s="54">
        <f>E14-E27</f>
        <v>54.0300000000002</v>
      </c>
    </row>
    <row r="30" spans="1:5" x14ac:dyDescent="0.3">
      <c r="C30" s="80"/>
      <c r="D30" s="80"/>
      <c r="E30" s="80"/>
    </row>
    <row r="31" spans="1:5" ht="15.6" x14ac:dyDescent="0.3">
      <c r="A31" s="2" t="s">
        <v>75</v>
      </c>
      <c r="B31" s="1"/>
      <c r="C31" s="84"/>
      <c r="D31" s="84"/>
      <c r="E31" s="84"/>
    </row>
    <row r="32" spans="1:5" ht="15.6" x14ac:dyDescent="0.3">
      <c r="A32" s="6" t="s">
        <v>13</v>
      </c>
      <c r="B32" s="5">
        <v>14</v>
      </c>
      <c r="C32" s="81">
        <v>-179.43</v>
      </c>
      <c r="D32" s="81">
        <v>-174.16</v>
      </c>
      <c r="E32" s="81">
        <v>-188.13</v>
      </c>
    </row>
    <row r="33" spans="1:5" ht="15.6" x14ac:dyDescent="0.3">
      <c r="A33" s="16" t="s">
        <v>140</v>
      </c>
      <c r="B33" s="1"/>
      <c r="C33" s="81">
        <v>0</v>
      </c>
      <c r="D33" s="81">
        <v>-58.8</v>
      </c>
      <c r="E33" s="81">
        <v>0</v>
      </c>
    </row>
    <row r="34" spans="1:5" ht="16.2" thickBot="1" x14ac:dyDescent="0.35">
      <c r="A34" s="1"/>
      <c r="B34" s="5"/>
      <c r="C34" s="96"/>
      <c r="D34" s="96"/>
      <c r="E34" s="96"/>
    </row>
    <row r="35" spans="1:5" ht="16.8" thickTop="1" thickBot="1" x14ac:dyDescent="0.35">
      <c r="A35" s="1"/>
      <c r="B35" s="1"/>
      <c r="C35" s="52">
        <f>SUM(C32:C33)</f>
        <v>-179.43</v>
      </c>
      <c r="D35" s="52">
        <f>SUM(D32:D33)</f>
        <v>-232.95999999999998</v>
      </c>
      <c r="E35" s="52">
        <f>SUM(E32:E33)</f>
        <v>-188.13</v>
      </c>
    </row>
    <row r="36" spans="1:5" ht="15.6" thickTop="1" thickBot="1" x14ac:dyDescent="0.35">
      <c r="C36" s="83"/>
      <c r="D36" s="83"/>
      <c r="E36" s="83"/>
    </row>
    <row r="37" spans="1:5" ht="16.2" thickBot="1" x14ac:dyDescent="0.35">
      <c r="A37" s="2" t="s">
        <v>14</v>
      </c>
      <c r="B37" s="1"/>
      <c r="C37" s="55">
        <f>C29+C35</f>
        <v>-17.930000000000007</v>
      </c>
      <c r="D37" s="55">
        <f>D29+D35</f>
        <v>34.020000000000039</v>
      </c>
      <c r="E37" s="55">
        <f>E29+E35</f>
        <v>-134.0999999999998</v>
      </c>
    </row>
    <row r="38" spans="1:5" ht="15.6" x14ac:dyDescent="0.3">
      <c r="A38" s="1"/>
      <c r="B38" s="1"/>
      <c r="C38" s="1"/>
      <c r="D38" s="1"/>
      <c r="E38" s="1"/>
    </row>
    <row r="42" spans="1:5" x14ac:dyDescent="0.3">
      <c r="C42" s="238"/>
    </row>
  </sheetData>
  <pageMargins left="0.7" right="0.7" top="0.75" bottom="0.75" header="0.3" footer="0.3"/>
  <pageSetup paperSize="9" orientation="portrait" r:id="rId1"/>
  <headerFooter>
    <oddHeader>&amp;L&amp;D&amp;C&amp;"Times New Roman,Standaard"&amp;F&amp;
&amp;A&amp;R&amp;P/&amp;N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view="pageLayout" topLeftCell="A43" workbookViewId="0">
      <selection activeCell="D31" sqref="D31"/>
    </sheetView>
  </sheetViews>
  <sheetFormatPr defaultRowHeight="14.4" x14ac:dyDescent="0.3"/>
  <cols>
    <col min="1" max="1" width="46" customWidth="1"/>
    <col min="2" max="2" width="4" customWidth="1"/>
    <col min="3" max="5" width="12.33203125" customWidth="1"/>
  </cols>
  <sheetData>
    <row r="1" spans="1:5" ht="17.399999999999999" x14ac:dyDescent="0.3">
      <c r="A1" s="145" t="s">
        <v>0</v>
      </c>
      <c r="C1" s="19"/>
      <c r="D1" s="19"/>
      <c r="E1" s="19"/>
    </row>
    <row r="3" spans="1:5" ht="15.6" x14ac:dyDescent="0.3">
      <c r="A3" s="11" t="s">
        <v>235</v>
      </c>
      <c r="B3" s="10"/>
      <c r="C3" s="10"/>
      <c r="D3" s="10"/>
      <c r="E3" s="10"/>
    </row>
    <row r="4" spans="1:5" ht="15.6" x14ac:dyDescent="0.3">
      <c r="A4" s="12" t="s">
        <v>1</v>
      </c>
      <c r="B4" s="10"/>
      <c r="C4" s="10"/>
      <c r="D4" s="10"/>
      <c r="E4" s="10"/>
    </row>
    <row r="5" spans="1:5" ht="15.6" x14ac:dyDescent="0.3">
      <c r="A5" s="10"/>
      <c r="B5" s="10"/>
      <c r="C5" s="17">
        <v>44561</v>
      </c>
      <c r="D5" s="17">
        <v>44196</v>
      </c>
      <c r="E5" s="17">
        <v>43830</v>
      </c>
    </row>
    <row r="6" spans="1:5" ht="15.6" x14ac:dyDescent="0.3">
      <c r="A6" s="11" t="s">
        <v>15</v>
      </c>
      <c r="B6" s="15"/>
      <c r="C6" s="18" t="s">
        <v>2</v>
      </c>
      <c r="D6" s="18" t="s">
        <v>2</v>
      </c>
      <c r="E6" s="18" t="s">
        <v>2</v>
      </c>
    </row>
    <row r="8" spans="1:5" ht="15.6" x14ac:dyDescent="0.3">
      <c r="A8" s="11" t="s">
        <v>16</v>
      </c>
      <c r="B8" s="10"/>
      <c r="C8" s="10"/>
      <c r="D8" s="10"/>
      <c r="E8" s="10"/>
    </row>
    <row r="10" spans="1:5" ht="15.6" x14ac:dyDescent="0.3">
      <c r="A10" s="13" t="s">
        <v>17</v>
      </c>
      <c r="B10" s="10"/>
      <c r="C10" s="10"/>
      <c r="D10" s="10"/>
      <c r="E10" s="10"/>
    </row>
    <row r="11" spans="1:5" ht="15.6" x14ac:dyDescent="0.3">
      <c r="A11" s="10" t="s">
        <v>209</v>
      </c>
      <c r="B11" s="14">
        <v>1</v>
      </c>
      <c r="C11" s="56">
        <v>21.02</v>
      </c>
      <c r="D11" s="56">
        <v>1.02</v>
      </c>
      <c r="E11" s="56">
        <v>1.04</v>
      </c>
    </row>
    <row r="12" spans="1:5" ht="16.2" thickBot="1" x14ac:dyDescent="0.35">
      <c r="A12" s="10" t="s">
        <v>18</v>
      </c>
      <c r="B12" s="14">
        <v>1</v>
      </c>
      <c r="C12" s="56">
        <v>0</v>
      </c>
      <c r="D12" s="56">
        <v>0</v>
      </c>
      <c r="E12" s="56">
        <v>0</v>
      </c>
    </row>
    <row r="13" spans="1:5" ht="16.8" thickTop="1" thickBot="1" x14ac:dyDescent="0.35">
      <c r="A13" s="10"/>
      <c r="B13" s="10"/>
      <c r="C13" s="58">
        <f>SUM(C11:C12)</f>
        <v>21.02</v>
      </c>
      <c r="D13" s="58">
        <f>SUM(D11:D12)</f>
        <v>1.02</v>
      </c>
      <c r="E13" s="58">
        <f>SUM(E11:E12)</f>
        <v>1.04</v>
      </c>
    </row>
    <row r="14" spans="1:5" ht="16.2" thickTop="1" x14ac:dyDescent="0.3">
      <c r="A14" s="10"/>
      <c r="B14" s="10"/>
      <c r="C14" s="57"/>
      <c r="D14" s="57"/>
      <c r="E14" s="57"/>
    </row>
    <row r="15" spans="1:5" ht="15.6" x14ac:dyDescent="0.3">
      <c r="A15" s="13" t="s">
        <v>19</v>
      </c>
      <c r="B15" s="10"/>
      <c r="C15" s="57"/>
      <c r="D15" s="57"/>
      <c r="E15" s="57"/>
    </row>
    <row r="16" spans="1:5" ht="15.6" x14ac:dyDescent="0.3">
      <c r="A16" s="10" t="s">
        <v>58</v>
      </c>
      <c r="B16" s="14">
        <v>2</v>
      </c>
      <c r="C16" s="59">
        <v>884.51</v>
      </c>
      <c r="D16" s="59">
        <v>1873.01</v>
      </c>
      <c r="E16" s="59">
        <v>1688.54</v>
      </c>
    </row>
    <row r="17" spans="1:6" ht="15.6" x14ac:dyDescent="0.3">
      <c r="A17" s="10" t="s">
        <v>59</v>
      </c>
      <c r="B17" s="14">
        <v>2</v>
      </c>
      <c r="C17" s="59">
        <v>10210.83</v>
      </c>
      <c r="D17" s="59">
        <v>10209.81</v>
      </c>
      <c r="E17" s="59">
        <v>10208.77</v>
      </c>
    </row>
    <row r="18" spans="1:6" ht="16.2" thickBot="1" x14ac:dyDescent="0.35">
      <c r="A18" s="10" t="s">
        <v>20</v>
      </c>
      <c r="B18" s="14">
        <v>2</v>
      </c>
      <c r="C18" s="59">
        <v>0</v>
      </c>
      <c r="D18" s="59">
        <v>50</v>
      </c>
      <c r="E18" s="59">
        <v>0</v>
      </c>
    </row>
    <row r="19" spans="1:6" ht="16.8" thickTop="1" thickBot="1" x14ac:dyDescent="0.35">
      <c r="A19" s="10"/>
      <c r="B19" s="10"/>
      <c r="C19" s="61">
        <f>SUM(C16:C18)</f>
        <v>11095.34</v>
      </c>
      <c r="D19" s="61">
        <f>SUM(D16:D18)</f>
        <v>12132.82</v>
      </c>
      <c r="E19" s="61">
        <f>SUM(E16:E18)</f>
        <v>11897.310000000001</v>
      </c>
    </row>
    <row r="20" spans="1:6" ht="16.8" thickTop="1" thickBot="1" x14ac:dyDescent="0.35">
      <c r="A20" s="10"/>
      <c r="B20" s="10"/>
      <c r="C20" s="60"/>
      <c r="D20" s="60"/>
      <c r="E20" s="60"/>
    </row>
    <row r="21" spans="1:6" ht="16.2" thickBot="1" x14ac:dyDescent="0.35">
      <c r="A21" s="11" t="s">
        <v>2</v>
      </c>
      <c r="B21" s="10"/>
      <c r="C21" s="62">
        <f>C19+C13</f>
        <v>11116.36</v>
      </c>
      <c r="D21" s="62">
        <f>D19+D13</f>
        <v>12133.84</v>
      </c>
      <c r="E21" s="62">
        <f>E19+E13</f>
        <v>11898.350000000002</v>
      </c>
    </row>
    <row r="22" spans="1:6" ht="15.6" x14ac:dyDescent="0.3">
      <c r="A22" s="10"/>
      <c r="B22" s="10"/>
      <c r="C22" s="60"/>
      <c r="D22" s="60"/>
      <c r="E22" s="60"/>
    </row>
    <row r="23" spans="1:6" ht="15.6" x14ac:dyDescent="0.3">
      <c r="A23" s="11" t="s">
        <v>21</v>
      </c>
      <c r="B23" s="15"/>
      <c r="C23" s="63"/>
      <c r="D23" s="63"/>
      <c r="E23" s="63"/>
    </row>
    <row r="24" spans="1:6" x14ac:dyDescent="0.3">
      <c r="C24" s="64"/>
      <c r="D24" s="64"/>
      <c r="E24" s="64"/>
    </row>
    <row r="25" spans="1:6" ht="15.6" x14ac:dyDescent="0.3">
      <c r="A25" s="11" t="s">
        <v>22</v>
      </c>
      <c r="B25" s="10"/>
      <c r="C25" s="60"/>
      <c r="D25" s="60"/>
      <c r="E25" s="60"/>
    </row>
    <row r="26" spans="1:6" ht="15.6" x14ac:dyDescent="0.3">
      <c r="A26" s="10" t="s">
        <v>23</v>
      </c>
      <c r="B26" s="10"/>
      <c r="C26" s="59">
        <v>11377.77</v>
      </c>
      <c r="D26" s="59">
        <v>11843.75</v>
      </c>
      <c r="E26" s="59">
        <v>11977.85</v>
      </c>
    </row>
    <row r="27" spans="1:6" ht="15.6" x14ac:dyDescent="0.3">
      <c r="A27" s="16" t="s">
        <v>14</v>
      </c>
      <c r="B27" s="10"/>
      <c r="C27" s="59">
        <v>-17.93</v>
      </c>
      <c r="D27" s="59">
        <v>34.020000000000003</v>
      </c>
      <c r="E27" s="59">
        <v>-134.1</v>
      </c>
    </row>
    <row r="28" spans="1:6" ht="32.25" customHeight="1" x14ac:dyDescent="0.3">
      <c r="A28" s="153" t="s">
        <v>204</v>
      </c>
      <c r="B28" s="35"/>
      <c r="C28" s="59">
        <v>0</v>
      </c>
      <c r="D28" s="59">
        <v>-500</v>
      </c>
      <c r="E28" s="59"/>
      <c r="F28" s="35"/>
    </row>
    <row r="29" spans="1:6" ht="17.25" customHeight="1" thickBot="1" x14ac:dyDescent="0.35">
      <c r="A29" s="153" t="s">
        <v>223</v>
      </c>
      <c r="B29" s="35"/>
      <c r="C29" s="239">
        <v>-1000</v>
      </c>
      <c r="D29" s="239"/>
      <c r="E29" s="239"/>
      <c r="F29" s="35"/>
    </row>
    <row r="30" spans="1:6" ht="16.8" thickTop="1" thickBot="1" x14ac:dyDescent="0.35">
      <c r="A30" s="10" t="s">
        <v>190</v>
      </c>
      <c r="B30" s="10"/>
      <c r="C30" s="61">
        <f>SUM(C26:C29)</f>
        <v>10359.84</v>
      </c>
      <c r="D30" s="61">
        <f>SUM(D26:D29)</f>
        <v>11377.77</v>
      </c>
      <c r="E30" s="61">
        <f>SUM(E26:E27)</f>
        <v>11843.75</v>
      </c>
    </row>
    <row r="31" spans="1:6" ht="16.2" thickTop="1" x14ac:dyDescent="0.3">
      <c r="A31" s="10"/>
      <c r="B31" s="10"/>
      <c r="C31" s="60"/>
      <c r="D31" s="60"/>
      <c r="E31" s="60"/>
    </row>
    <row r="32" spans="1:6" ht="15.6" x14ac:dyDescent="0.3">
      <c r="A32" s="11" t="s">
        <v>24</v>
      </c>
      <c r="B32" s="10"/>
      <c r="C32" s="60"/>
      <c r="D32" s="60"/>
      <c r="E32" s="60"/>
    </row>
    <row r="33" spans="1:5" ht="15.6" x14ac:dyDescent="0.3">
      <c r="A33" s="10" t="s">
        <v>25</v>
      </c>
      <c r="B33" s="14">
        <v>3</v>
      </c>
      <c r="C33" s="59">
        <v>16</v>
      </c>
      <c r="D33" s="59">
        <v>46.27</v>
      </c>
      <c r="E33" s="59">
        <v>14.6</v>
      </c>
    </row>
    <row r="34" spans="1:5" ht="16.2" thickBot="1" x14ac:dyDescent="0.35">
      <c r="A34" s="10" t="s">
        <v>26</v>
      </c>
      <c r="B34" s="14">
        <v>4</v>
      </c>
      <c r="C34" s="59">
        <v>0</v>
      </c>
      <c r="D34" s="59">
        <v>0</v>
      </c>
      <c r="E34" s="59">
        <v>0</v>
      </c>
    </row>
    <row r="35" spans="1:5" ht="16.8" thickTop="1" thickBot="1" x14ac:dyDescent="0.35">
      <c r="A35" s="10"/>
      <c r="B35" s="10"/>
      <c r="C35" s="61">
        <f>SUM(C33:C34)</f>
        <v>16</v>
      </c>
      <c r="D35" s="61">
        <f>SUM(D33:D34)</f>
        <v>46.27</v>
      </c>
      <c r="E35" s="61">
        <f>SUM(E33:E34)</f>
        <v>14.6</v>
      </c>
    </row>
    <row r="36" spans="1:5" ht="16.2" thickTop="1" x14ac:dyDescent="0.3">
      <c r="A36" s="11" t="s">
        <v>31</v>
      </c>
      <c r="B36" s="10"/>
      <c r="C36" s="87"/>
      <c r="D36" s="87"/>
      <c r="E36" s="87"/>
    </row>
    <row r="37" spans="1:5" ht="15.6" x14ac:dyDescent="0.3">
      <c r="A37" s="10" t="s">
        <v>126</v>
      </c>
      <c r="B37" s="10" t="s">
        <v>171</v>
      </c>
      <c r="C37" s="59">
        <v>0</v>
      </c>
      <c r="D37" s="59">
        <v>0</v>
      </c>
      <c r="E37" s="59">
        <v>0</v>
      </c>
    </row>
    <row r="38" spans="1:5" ht="15.6" x14ac:dyDescent="0.3">
      <c r="A38" s="100" t="s">
        <v>191</v>
      </c>
      <c r="B38" s="10" t="s">
        <v>184</v>
      </c>
      <c r="C38" s="59">
        <v>0</v>
      </c>
      <c r="D38" s="59">
        <v>20</v>
      </c>
      <c r="E38" s="59">
        <v>40</v>
      </c>
    </row>
    <row r="39" spans="1:5" ht="15.6" x14ac:dyDescent="0.3">
      <c r="A39" s="100" t="s">
        <v>203</v>
      </c>
      <c r="B39" s="10" t="s">
        <v>196</v>
      </c>
      <c r="C39" s="59">
        <v>750</v>
      </c>
      <c r="D39" s="59">
        <v>689.8</v>
      </c>
      <c r="E39" s="59"/>
    </row>
    <row r="40" spans="1:5" ht="16.2" thickBot="1" x14ac:dyDescent="0.35">
      <c r="A40" s="100" t="s">
        <v>223</v>
      </c>
      <c r="B40" s="10" t="s">
        <v>212</v>
      </c>
      <c r="C40" s="59">
        <v>-9.48</v>
      </c>
      <c r="D40" s="59"/>
      <c r="E40" s="59"/>
    </row>
    <row r="41" spans="1:5" ht="16.8" thickTop="1" thickBot="1" x14ac:dyDescent="0.35">
      <c r="A41" s="10"/>
      <c r="B41" s="10"/>
      <c r="C41" s="61">
        <f>SUM(C37:C40)</f>
        <v>740.52</v>
      </c>
      <c r="D41" s="61">
        <f>SUM(D37:D39)</f>
        <v>709.8</v>
      </c>
      <c r="E41" s="61">
        <f>SUM(E37:E39)</f>
        <v>40</v>
      </c>
    </row>
    <row r="42" spans="1:5" ht="16.8" thickTop="1" thickBot="1" x14ac:dyDescent="0.35">
      <c r="A42" s="100"/>
      <c r="C42" s="64"/>
      <c r="D42" s="64"/>
      <c r="E42" s="64"/>
    </row>
    <row r="43" spans="1:5" ht="16.2" thickBot="1" x14ac:dyDescent="0.35">
      <c r="A43" s="11" t="s">
        <v>2</v>
      </c>
      <c r="B43" s="10"/>
      <c r="C43" s="62">
        <f>C35+C30+C41</f>
        <v>11116.36</v>
      </c>
      <c r="D43" s="62">
        <f>D35+D30+D41</f>
        <v>12133.84</v>
      </c>
      <c r="E43" s="62">
        <f>E35+E30+E41</f>
        <v>11898.35</v>
      </c>
    </row>
    <row r="44" spans="1:5" ht="15.6" x14ac:dyDescent="0.3">
      <c r="A44" s="10"/>
      <c r="B44" s="10"/>
      <c r="C44" s="57"/>
      <c r="D44" s="57"/>
      <c r="E44" s="57"/>
    </row>
    <row r="45" spans="1:5" ht="15.6" x14ac:dyDescent="0.3">
      <c r="A45" s="16" t="s">
        <v>27</v>
      </c>
      <c r="B45" s="184"/>
      <c r="C45" s="185">
        <f>C43-C21</f>
        <v>0</v>
      </c>
      <c r="D45" s="185">
        <f>D43-D21</f>
        <v>0</v>
      </c>
      <c r="E45" s="185">
        <f>E43-E21</f>
        <v>0</v>
      </c>
    </row>
    <row r="46" spans="1:5" ht="15.6" x14ac:dyDescent="0.3">
      <c r="A46" s="186"/>
      <c r="B46" s="16"/>
      <c r="C46" s="16"/>
      <c r="D46" s="16"/>
      <c r="E46" s="1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&amp;L&amp;D&amp;C&amp;"Times New Roman,Standaard"&amp;F
&amp;A&amp;R&amp;P/&amp;N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view="pageLayout" topLeftCell="A7" workbookViewId="0">
      <selection activeCell="A4" sqref="A4"/>
    </sheetView>
  </sheetViews>
  <sheetFormatPr defaultColWidth="9.109375" defaultRowHeight="14.4" x14ac:dyDescent="0.3"/>
  <cols>
    <col min="1" max="1" width="53.88671875" customWidth="1"/>
    <col min="2" max="6" width="10.5546875" customWidth="1"/>
  </cols>
  <sheetData>
    <row r="1" spans="1:6" ht="17.399999999999999" x14ac:dyDescent="0.3">
      <c r="A1" s="34" t="s">
        <v>0</v>
      </c>
      <c r="B1" s="1"/>
      <c r="C1" s="1"/>
      <c r="D1" s="1"/>
      <c r="E1" s="1"/>
      <c r="F1" s="1"/>
    </row>
    <row r="3" spans="1:6" ht="15.6" x14ac:dyDescent="0.3">
      <c r="A3" s="30"/>
      <c r="B3" s="1"/>
      <c r="C3" s="1"/>
      <c r="D3" s="1"/>
      <c r="E3" s="1"/>
      <c r="F3" s="1"/>
    </row>
    <row r="4" spans="1:6" ht="15.6" x14ac:dyDescent="0.3">
      <c r="A4" s="252"/>
      <c r="B4" s="1"/>
      <c r="C4" s="1"/>
      <c r="D4" s="1"/>
      <c r="E4" s="1"/>
      <c r="F4" s="1"/>
    </row>
    <row r="5" spans="1:6" ht="15.6" x14ac:dyDescent="0.3">
      <c r="A5" s="29"/>
      <c r="B5" s="66">
        <v>2022</v>
      </c>
      <c r="C5" s="66">
        <v>2021</v>
      </c>
      <c r="D5" s="65">
        <v>2021</v>
      </c>
      <c r="E5" s="66">
        <v>2020</v>
      </c>
      <c r="F5" s="160">
        <v>2020</v>
      </c>
    </row>
    <row r="6" spans="1:6" ht="15.6" x14ac:dyDescent="0.3">
      <c r="A6" s="29"/>
      <c r="B6" s="95" t="s">
        <v>53</v>
      </c>
      <c r="C6" s="95" t="s">
        <v>54</v>
      </c>
      <c r="D6" s="67" t="s">
        <v>53</v>
      </c>
      <c r="E6" s="95" t="s">
        <v>54</v>
      </c>
      <c r="F6" s="161" t="s">
        <v>53</v>
      </c>
    </row>
    <row r="7" spans="1:6" x14ac:dyDescent="0.3">
      <c r="A7" s="32" t="s">
        <v>3</v>
      </c>
      <c r="B7" s="93"/>
      <c r="C7" s="93"/>
      <c r="E7" s="93"/>
      <c r="F7" s="162"/>
    </row>
    <row r="8" spans="1:6" ht="15.6" x14ac:dyDescent="0.3">
      <c r="A8" s="1" t="s">
        <v>237</v>
      </c>
      <c r="B8" s="240">
        <v>2120</v>
      </c>
      <c r="C8" s="240">
        <v>1070</v>
      </c>
      <c r="D8" s="119">
        <v>1060</v>
      </c>
      <c r="E8" s="91">
        <v>1065</v>
      </c>
      <c r="F8" s="163">
        <v>2120</v>
      </c>
    </row>
    <row r="9" spans="1:6" ht="15.6" x14ac:dyDescent="0.3">
      <c r="A9" s="1" t="s">
        <v>98</v>
      </c>
      <c r="B9" s="240">
        <v>0</v>
      </c>
      <c r="C9" s="240">
        <v>0</v>
      </c>
      <c r="D9" s="119">
        <v>0</v>
      </c>
      <c r="E9" s="91">
        <v>0</v>
      </c>
      <c r="F9" s="163">
        <v>0</v>
      </c>
    </row>
    <row r="10" spans="1:6" ht="15.6" x14ac:dyDescent="0.3">
      <c r="A10" s="1" t="s">
        <v>4</v>
      </c>
      <c r="B10" s="240">
        <v>0</v>
      </c>
      <c r="C10" s="240">
        <v>0</v>
      </c>
      <c r="D10" s="119">
        <v>100</v>
      </c>
      <c r="E10" s="91">
        <v>100</v>
      </c>
      <c r="F10" s="163">
        <v>400</v>
      </c>
    </row>
    <row r="11" spans="1:6" ht="15.6" x14ac:dyDescent="0.3">
      <c r="A11" s="6" t="s">
        <v>106</v>
      </c>
      <c r="B11" s="240">
        <v>225</v>
      </c>
      <c r="C11" s="240">
        <v>225</v>
      </c>
      <c r="D11" s="119">
        <v>500</v>
      </c>
      <c r="E11" s="91">
        <v>0</v>
      </c>
      <c r="F11" s="163">
        <v>500</v>
      </c>
    </row>
    <row r="12" spans="1:6" ht="15.6" x14ac:dyDescent="0.3">
      <c r="A12" s="1" t="s">
        <v>5</v>
      </c>
      <c r="B12" s="240">
        <v>0</v>
      </c>
      <c r="C12" s="240">
        <v>0</v>
      </c>
      <c r="D12" s="119">
        <v>500</v>
      </c>
      <c r="E12" s="91">
        <v>422.5</v>
      </c>
      <c r="F12" s="163">
        <v>1000</v>
      </c>
    </row>
    <row r="13" spans="1:6" ht="16.2" thickBot="1" x14ac:dyDescent="0.35">
      <c r="A13" s="29"/>
      <c r="B13" s="121"/>
      <c r="C13" s="121"/>
      <c r="D13" s="51"/>
      <c r="E13" s="121"/>
      <c r="F13" s="164"/>
    </row>
    <row r="14" spans="1:6" ht="16.8" thickTop="1" thickBot="1" x14ac:dyDescent="0.35">
      <c r="A14" s="29"/>
      <c r="B14" s="158">
        <f t="shared" ref="B14:F14" si="0">SUM(B8:B13)</f>
        <v>2345</v>
      </c>
      <c r="C14" s="158">
        <f t="shared" si="0"/>
        <v>1295</v>
      </c>
      <c r="D14" s="158">
        <f t="shared" si="0"/>
        <v>2160</v>
      </c>
      <c r="E14" s="122">
        <f>SUM(E8:E13)</f>
        <v>1587.5</v>
      </c>
      <c r="F14" s="165">
        <f t="shared" si="0"/>
        <v>4020</v>
      </c>
    </row>
    <row r="15" spans="1:6" ht="16.2" thickTop="1" x14ac:dyDescent="0.3">
      <c r="A15" s="29"/>
      <c r="B15" s="123"/>
      <c r="C15" s="123"/>
      <c r="D15" s="53"/>
      <c r="E15" s="123"/>
      <c r="F15" s="166"/>
    </row>
    <row r="16" spans="1:6" ht="15.6" x14ac:dyDescent="0.3">
      <c r="A16" s="32" t="s">
        <v>6</v>
      </c>
      <c r="B16" s="121"/>
      <c r="C16" s="121"/>
      <c r="D16" s="51"/>
      <c r="E16" s="121"/>
      <c r="F16" s="164"/>
    </row>
    <row r="17" spans="1:6" ht="15.6" x14ac:dyDescent="0.3">
      <c r="A17" s="33" t="s">
        <v>107</v>
      </c>
      <c r="B17" s="241">
        <v>250</v>
      </c>
      <c r="C17" s="241">
        <v>249</v>
      </c>
      <c r="D17" s="120">
        <v>0</v>
      </c>
      <c r="E17" s="92">
        <v>0</v>
      </c>
      <c r="F17" s="167">
        <v>500</v>
      </c>
    </row>
    <row r="18" spans="1:6" ht="15.6" x14ac:dyDescent="0.3">
      <c r="A18" s="33" t="s">
        <v>110</v>
      </c>
      <c r="B18" s="241">
        <v>200</v>
      </c>
      <c r="C18" s="241">
        <v>200</v>
      </c>
      <c r="D18" s="120">
        <v>400</v>
      </c>
      <c r="E18" s="92">
        <v>0</v>
      </c>
      <c r="F18" s="167">
        <v>600</v>
      </c>
    </row>
    <row r="19" spans="1:6" ht="15.6" x14ac:dyDescent="0.3">
      <c r="A19" s="29" t="s">
        <v>7</v>
      </c>
      <c r="B19" s="241">
        <v>100</v>
      </c>
      <c r="C19" s="241">
        <v>0</v>
      </c>
      <c r="D19" s="120">
        <v>400</v>
      </c>
      <c r="E19" s="92">
        <v>422.5</v>
      </c>
      <c r="F19" s="167">
        <v>1000</v>
      </c>
    </row>
    <row r="20" spans="1:6" ht="15.6" x14ac:dyDescent="0.3">
      <c r="A20" s="29" t="s">
        <v>136</v>
      </c>
      <c r="B20" s="241">
        <v>0</v>
      </c>
      <c r="C20" s="241">
        <v>0</v>
      </c>
      <c r="D20" s="120">
        <v>0</v>
      </c>
      <c r="E20" s="92">
        <v>0</v>
      </c>
      <c r="F20" s="167">
        <v>0</v>
      </c>
    </row>
    <row r="21" spans="1:6" ht="15.6" x14ac:dyDescent="0.3">
      <c r="A21" s="33" t="s">
        <v>135</v>
      </c>
      <c r="B21" s="241">
        <v>400</v>
      </c>
      <c r="C21" s="241">
        <v>200</v>
      </c>
      <c r="D21" s="120">
        <v>50</v>
      </c>
      <c r="E21" s="92">
        <v>0</v>
      </c>
      <c r="F21" s="167">
        <v>50</v>
      </c>
    </row>
    <row r="22" spans="1:6" ht="15.6" x14ac:dyDescent="0.3">
      <c r="A22" s="1" t="s">
        <v>8</v>
      </c>
      <c r="B22" s="241">
        <v>200</v>
      </c>
      <c r="C22" s="241">
        <v>205.11</v>
      </c>
      <c r="D22" s="120">
        <v>500</v>
      </c>
      <c r="E22" s="92">
        <v>482.19</v>
      </c>
      <c r="F22" s="167">
        <v>900</v>
      </c>
    </row>
    <row r="23" spans="1:6" ht="15.6" x14ac:dyDescent="0.3">
      <c r="A23" s="1" t="s">
        <v>48</v>
      </c>
      <c r="B23" s="241">
        <v>100</v>
      </c>
      <c r="C23" s="241">
        <v>0</v>
      </c>
      <c r="D23" s="120">
        <v>150</v>
      </c>
      <c r="E23" s="92">
        <v>130</v>
      </c>
      <c r="F23" s="167">
        <v>400</v>
      </c>
    </row>
    <row r="24" spans="1:6" ht="15.6" x14ac:dyDescent="0.3">
      <c r="A24" s="1" t="s">
        <v>141</v>
      </c>
      <c r="B24" s="241">
        <v>280</v>
      </c>
      <c r="C24" s="241">
        <v>279.39</v>
      </c>
      <c r="D24" s="120">
        <v>300</v>
      </c>
      <c r="E24" s="92">
        <v>285.83</v>
      </c>
      <c r="F24" s="167">
        <v>350</v>
      </c>
    </row>
    <row r="25" spans="1:6" ht="15.6" x14ac:dyDescent="0.3">
      <c r="A25" s="29" t="s">
        <v>10</v>
      </c>
      <c r="B25" s="241">
        <v>0</v>
      </c>
      <c r="C25" s="241">
        <v>0</v>
      </c>
      <c r="D25" s="120">
        <v>0</v>
      </c>
      <c r="E25" s="92">
        <v>0</v>
      </c>
      <c r="F25" s="167">
        <v>0</v>
      </c>
    </row>
    <row r="26" spans="1:6" ht="15.6" x14ac:dyDescent="0.3">
      <c r="A26" s="29" t="s">
        <v>233</v>
      </c>
      <c r="B26" s="244">
        <v>600</v>
      </c>
      <c r="C26" s="245"/>
      <c r="D26" s="246"/>
      <c r="E26" s="246"/>
      <c r="F26" s="246"/>
    </row>
    <row r="27" spans="1:6" ht="15.6" x14ac:dyDescent="0.3">
      <c r="A27" s="1"/>
      <c r="B27" s="124"/>
      <c r="C27" s="124"/>
      <c r="D27" s="82"/>
      <c r="E27" s="124"/>
      <c r="F27" s="168"/>
    </row>
    <row r="28" spans="1:6" ht="16.2" thickBot="1" x14ac:dyDescent="0.35">
      <c r="A28" s="29"/>
      <c r="B28" s="93"/>
      <c r="C28" s="93"/>
      <c r="E28" s="124"/>
      <c r="F28" s="162"/>
    </row>
    <row r="29" spans="1:6" ht="16.8" thickTop="1" thickBot="1" x14ac:dyDescent="0.35">
      <c r="A29" s="29"/>
      <c r="B29" s="158">
        <f>SUM(B17:B27)</f>
        <v>2130</v>
      </c>
      <c r="C29" s="158">
        <f>SUM(C17:C27)</f>
        <v>1133.5</v>
      </c>
      <c r="D29" s="158">
        <f>SUM(D17:D27)</f>
        <v>1800</v>
      </c>
      <c r="E29" s="122">
        <f>SUM(E17:E28)</f>
        <v>1320.52</v>
      </c>
      <c r="F29" s="165">
        <f>SUM(F17:F27)</f>
        <v>3800</v>
      </c>
    </row>
    <row r="30" spans="1:6" ht="15.6" thickTop="1" thickBot="1" x14ac:dyDescent="0.35">
      <c r="B30" s="125"/>
      <c r="C30" s="125"/>
      <c r="D30" s="76"/>
      <c r="E30" s="125"/>
      <c r="F30" s="169"/>
    </row>
    <row r="31" spans="1:6" ht="16.2" thickBot="1" x14ac:dyDescent="0.35">
      <c r="A31" s="30" t="s">
        <v>11</v>
      </c>
      <c r="B31" s="159">
        <f t="shared" ref="B31:C31" si="1">B14-B29</f>
        <v>215</v>
      </c>
      <c r="C31" s="159">
        <f t="shared" si="1"/>
        <v>161.5</v>
      </c>
      <c r="D31" s="159">
        <f>D14-D29</f>
        <v>360</v>
      </c>
      <c r="E31" s="126">
        <f>E14-E29</f>
        <v>266.98</v>
      </c>
      <c r="F31" s="170">
        <f>F14-F29</f>
        <v>220</v>
      </c>
    </row>
    <row r="32" spans="1:6" ht="15.6" x14ac:dyDescent="0.3">
      <c r="A32" s="29"/>
      <c r="B32" s="127"/>
      <c r="C32" s="242"/>
      <c r="D32" s="84"/>
      <c r="E32" s="171"/>
      <c r="F32" s="172"/>
    </row>
    <row r="33" spans="1:6" ht="15.6" x14ac:dyDescent="0.3">
      <c r="A33" s="32" t="s">
        <v>55</v>
      </c>
      <c r="B33" s="93"/>
      <c r="C33" s="93"/>
      <c r="E33" s="127"/>
      <c r="F33" s="162"/>
    </row>
    <row r="34" spans="1:6" ht="15.6" x14ac:dyDescent="0.3">
      <c r="A34" s="29" t="s">
        <v>13</v>
      </c>
      <c r="B34" s="241">
        <v>-200</v>
      </c>
      <c r="C34" s="243">
        <v>-180.45</v>
      </c>
      <c r="D34" s="120">
        <v>-200</v>
      </c>
      <c r="E34" s="92">
        <v>-174.16</v>
      </c>
      <c r="F34" s="167">
        <v>-200</v>
      </c>
    </row>
    <row r="35" spans="1:6" ht="15.6" x14ac:dyDescent="0.3">
      <c r="A35" s="31" t="s">
        <v>99</v>
      </c>
      <c r="B35" s="241"/>
      <c r="C35" s="241">
        <v>0</v>
      </c>
      <c r="D35" s="120">
        <v>-1.02</v>
      </c>
      <c r="E35" s="92">
        <v>-58.8</v>
      </c>
      <c r="F35" s="167">
        <v>0</v>
      </c>
    </row>
    <row r="36" spans="1:6" ht="16.2" thickBot="1" x14ac:dyDescent="0.35">
      <c r="A36" s="31"/>
      <c r="B36" s="128"/>
      <c r="C36" s="128" t="s">
        <v>227</v>
      </c>
      <c r="D36" s="96"/>
      <c r="E36" s="128"/>
      <c r="F36" s="173"/>
    </row>
    <row r="37" spans="1:6" ht="16.8" thickTop="1" thickBot="1" x14ac:dyDescent="0.35">
      <c r="A37" s="29"/>
      <c r="B37" s="158">
        <f t="shared" ref="B37:C37" si="2">SUM(B34:B35)</f>
        <v>-200</v>
      </c>
      <c r="C37" s="158">
        <f t="shared" si="2"/>
        <v>-180.45</v>
      </c>
      <c r="D37" s="158">
        <f>SUM(D34:D35)</f>
        <v>-201.02</v>
      </c>
      <c r="E37" s="122">
        <f>SUM(E34:E35)</f>
        <v>-232.95999999999998</v>
      </c>
      <c r="F37" s="165">
        <f>SUM(F34:F35)</f>
        <v>-200</v>
      </c>
    </row>
    <row r="38" spans="1:6" ht="16.8" thickTop="1" thickBot="1" x14ac:dyDescent="0.35">
      <c r="A38" s="29"/>
      <c r="B38" s="174"/>
      <c r="C38" s="174"/>
      <c r="D38" s="83"/>
      <c r="E38" s="174"/>
      <c r="F38" s="175"/>
    </row>
    <row r="39" spans="1:6" ht="16.2" thickBot="1" x14ac:dyDescent="0.35">
      <c r="A39" s="30" t="s">
        <v>14</v>
      </c>
      <c r="B39" s="129">
        <f t="shared" ref="B39:C39" si="3">B31+B37</f>
        <v>15</v>
      </c>
      <c r="C39" s="129">
        <f t="shared" si="3"/>
        <v>-18.949999999999989</v>
      </c>
      <c r="D39" s="129">
        <f>D31+D37</f>
        <v>158.97999999999999</v>
      </c>
      <c r="E39" s="55">
        <f>E31+E37</f>
        <v>34.020000000000039</v>
      </c>
      <c r="F39" s="129">
        <f>F31+F37</f>
        <v>20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&amp;L&amp;D&amp;C&amp;"Times New Roman,Standaard"&amp;[Bestand
&amp;A&amp;R&amp;P/&amp;N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9"/>
  <sheetViews>
    <sheetView view="pageLayout" topLeftCell="A4" workbookViewId="0">
      <selection activeCell="C178" sqref="C178"/>
    </sheetView>
  </sheetViews>
  <sheetFormatPr defaultRowHeight="14.4" x14ac:dyDescent="0.3"/>
  <cols>
    <col min="1" max="1" width="6.6640625" style="48" customWidth="1"/>
    <col min="2" max="2" width="39.88671875" customWidth="1"/>
    <col min="3" max="4" width="5" customWidth="1"/>
    <col min="5" max="8" width="11.44140625" customWidth="1"/>
  </cols>
  <sheetData>
    <row r="1" spans="1:8" ht="17.399999999999999" x14ac:dyDescent="0.3">
      <c r="B1" s="24" t="s">
        <v>0</v>
      </c>
      <c r="C1" s="24"/>
      <c r="D1" s="24"/>
      <c r="E1" s="20"/>
      <c r="F1" s="20"/>
      <c r="G1" s="20"/>
      <c r="H1" s="20"/>
    </row>
    <row r="3" spans="1:8" ht="15.6" x14ac:dyDescent="0.3">
      <c r="B3" s="187" t="s">
        <v>28</v>
      </c>
      <c r="C3" s="187"/>
      <c r="D3" s="187"/>
      <c r="E3" s="188">
        <v>44561</v>
      </c>
      <c r="F3" s="188">
        <v>44196</v>
      </c>
      <c r="G3" s="188">
        <v>43830</v>
      </c>
      <c r="H3" s="188">
        <v>43465</v>
      </c>
    </row>
    <row r="4" spans="1:8" ht="15.6" x14ac:dyDescent="0.3">
      <c r="B4" s="23"/>
      <c r="C4" s="23"/>
      <c r="D4" s="23"/>
      <c r="E4" s="189" t="s">
        <v>2</v>
      </c>
      <c r="F4" s="189" t="s">
        <v>2</v>
      </c>
      <c r="G4" s="189" t="s">
        <v>2</v>
      </c>
      <c r="H4" s="189" t="s">
        <v>2</v>
      </c>
    </row>
    <row r="5" spans="1:8" ht="15.6" x14ac:dyDescent="0.3">
      <c r="B5" s="20"/>
      <c r="C5" s="20"/>
      <c r="D5" s="20"/>
      <c r="E5" s="27"/>
      <c r="F5" s="27"/>
      <c r="G5" s="27"/>
      <c r="H5" s="27"/>
    </row>
    <row r="6" spans="1:8" x14ac:dyDescent="0.3">
      <c r="A6" s="49" t="s">
        <v>76</v>
      </c>
      <c r="B6" s="22" t="s">
        <v>77</v>
      </c>
      <c r="C6" s="22"/>
      <c r="D6" s="22"/>
      <c r="E6" s="28"/>
      <c r="F6" s="28"/>
      <c r="G6" s="28"/>
      <c r="H6" s="28"/>
    </row>
    <row r="7" spans="1:8" ht="15.6" x14ac:dyDescent="0.3">
      <c r="B7" s="23" t="s">
        <v>115</v>
      </c>
      <c r="C7" s="23"/>
      <c r="D7" s="23"/>
      <c r="E7" s="68">
        <v>20</v>
      </c>
      <c r="F7" s="68">
        <v>0</v>
      </c>
      <c r="G7" s="68">
        <v>0</v>
      </c>
      <c r="H7" s="68">
        <v>40</v>
      </c>
    </row>
    <row r="8" spans="1:8" ht="15.6" x14ac:dyDescent="0.3">
      <c r="B8" s="23" t="s">
        <v>29</v>
      </c>
      <c r="C8" s="23"/>
      <c r="D8" s="23"/>
      <c r="E8" s="68">
        <v>1.02</v>
      </c>
      <c r="F8" s="68">
        <v>1.02</v>
      </c>
      <c r="G8" s="68">
        <v>1.04</v>
      </c>
      <c r="H8" s="68">
        <v>0.89</v>
      </c>
    </row>
    <row r="9" spans="1:8" ht="15.6" x14ac:dyDescent="0.3">
      <c r="B9" s="23"/>
      <c r="C9" s="23"/>
      <c r="D9" s="23"/>
      <c r="E9" s="150"/>
      <c r="F9" s="150"/>
      <c r="G9" s="150"/>
      <c r="H9" s="150"/>
    </row>
    <row r="10" spans="1:8" ht="15" thickBot="1" x14ac:dyDescent="0.35">
      <c r="B10" s="21"/>
      <c r="C10" s="21"/>
      <c r="D10" s="21"/>
      <c r="E10" s="71"/>
      <c r="F10" s="71"/>
      <c r="G10" s="71"/>
      <c r="H10" s="71"/>
    </row>
    <row r="11" spans="1:8" ht="16.8" thickTop="1" thickBot="1" x14ac:dyDescent="0.35">
      <c r="B11" s="23" t="s">
        <v>30</v>
      </c>
      <c r="C11" s="23"/>
      <c r="D11" s="23"/>
      <c r="E11" s="46">
        <f>SUM(E7:E10)</f>
        <v>21.02</v>
      </c>
      <c r="F11" s="46">
        <f>SUM(F7:F10)</f>
        <v>1.02</v>
      </c>
      <c r="G11" s="46">
        <f>SUM(G7:G10)</f>
        <v>1.04</v>
      </c>
      <c r="H11" s="46">
        <f>SUM(H7:H10)</f>
        <v>40.89</v>
      </c>
    </row>
    <row r="12" spans="1:8" ht="16.2" thickTop="1" x14ac:dyDescent="0.3">
      <c r="B12" s="20"/>
      <c r="C12" s="20"/>
      <c r="D12" s="20"/>
      <c r="E12" s="71"/>
      <c r="F12" s="71"/>
      <c r="G12" s="71"/>
      <c r="H12" s="71"/>
    </row>
    <row r="13" spans="1:8" ht="15.6" x14ac:dyDescent="0.3">
      <c r="B13" s="23" t="s">
        <v>31</v>
      </c>
      <c r="C13" s="23"/>
      <c r="D13" s="23"/>
      <c r="E13" s="45">
        <v>0</v>
      </c>
      <c r="F13" s="45">
        <v>0</v>
      </c>
      <c r="G13" s="45">
        <v>0</v>
      </c>
      <c r="H13" s="45">
        <v>0</v>
      </c>
    </row>
    <row r="14" spans="1:8" ht="15.6" x14ac:dyDescent="0.3">
      <c r="B14" s="20"/>
      <c r="C14" s="20"/>
      <c r="D14" s="20"/>
      <c r="E14" s="69"/>
      <c r="F14" s="69"/>
      <c r="G14" s="69"/>
      <c r="H14" s="69"/>
    </row>
    <row r="15" spans="1:8" ht="15.6" x14ac:dyDescent="0.3">
      <c r="B15" s="20" t="s">
        <v>18</v>
      </c>
      <c r="C15" s="20"/>
      <c r="D15" s="20"/>
      <c r="E15" s="45">
        <v>0</v>
      </c>
      <c r="F15" s="45">
        <v>20</v>
      </c>
      <c r="G15" s="45">
        <v>40</v>
      </c>
      <c r="H15" s="45">
        <v>0</v>
      </c>
    </row>
    <row r="16" spans="1:8" ht="15.6" x14ac:dyDescent="0.3">
      <c r="B16" s="20"/>
      <c r="C16" s="20"/>
      <c r="D16" s="20"/>
      <c r="E16" s="69"/>
      <c r="F16" s="69"/>
      <c r="G16" s="69"/>
      <c r="H16" s="69"/>
    </row>
    <row r="17" spans="1:8" ht="15.6" x14ac:dyDescent="0.3">
      <c r="A17" s="49" t="s">
        <v>78</v>
      </c>
      <c r="B17" s="22" t="s">
        <v>19</v>
      </c>
      <c r="C17" s="22"/>
      <c r="D17" s="22"/>
      <c r="E17" s="69"/>
      <c r="F17" s="69"/>
      <c r="G17" s="69"/>
      <c r="H17" s="69"/>
    </row>
    <row r="18" spans="1:8" ht="15.6" x14ac:dyDescent="0.3">
      <c r="B18" s="20" t="s">
        <v>56</v>
      </c>
      <c r="C18" s="20"/>
      <c r="D18" s="20"/>
      <c r="E18" s="45">
        <v>884.51</v>
      </c>
      <c r="F18" s="45">
        <v>1873.01</v>
      </c>
      <c r="G18" s="45">
        <v>1688.54</v>
      </c>
      <c r="H18" s="45">
        <v>1245.18</v>
      </c>
    </row>
    <row r="19" spans="1:8" ht="15.6" x14ac:dyDescent="0.3">
      <c r="B19" s="23" t="s">
        <v>57</v>
      </c>
      <c r="C19" s="23"/>
      <c r="D19" s="23"/>
      <c r="E19" s="45">
        <v>10210.83</v>
      </c>
      <c r="F19" s="45">
        <v>10209.81</v>
      </c>
      <c r="G19" s="45">
        <v>10208.77</v>
      </c>
      <c r="H19" s="45">
        <v>10707.88</v>
      </c>
    </row>
    <row r="20" spans="1:8" ht="15.6" x14ac:dyDescent="0.3">
      <c r="B20" s="23" t="s">
        <v>20</v>
      </c>
      <c r="C20" s="23"/>
      <c r="D20" s="23"/>
      <c r="E20" s="45">
        <v>0</v>
      </c>
      <c r="F20" s="45">
        <v>50</v>
      </c>
      <c r="G20" s="45">
        <v>0</v>
      </c>
      <c r="H20" s="45">
        <v>0</v>
      </c>
    </row>
    <row r="21" spans="1:8" ht="16.2" thickBot="1" x14ac:dyDescent="0.35">
      <c r="B21" s="20"/>
      <c r="C21" s="20"/>
      <c r="D21" s="20"/>
      <c r="E21" s="69"/>
      <c r="F21" s="69"/>
      <c r="G21" s="69"/>
      <c r="H21" s="69"/>
    </row>
    <row r="22" spans="1:8" ht="16.8" thickTop="1" thickBot="1" x14ac:dyDescent="0.35">
      <c r="B22" s="20"/>
      <c r="C22" s="20"/>
      <c r="D22" s="20"/>
      <c r="E22" s="46">
        <f>SUM(E18:E21)</f>
        <v>11095.34</v>
      </c>
      <c r="F22" s="46">
        <f>SUM(F18:F21)</f>
        <v>12132.82</v>
      </c>
      <c r="G22" s="46">
        <f>SUM(G18:G21)</f>
        <v>11897.310000000001</v>
      </c>
      <c r="H22" s="46">
        <f>SUM(H18:H21)</f>
        <v>11953.06</v>
      </c>
    </row>
    <row r="23" spans="1:8" ht="16.2" thickTop="1" x14ac:dyDescent="0.3">
      <c r="B23" s="20"/>
      <c r="C23" s="20"/>
      <c r="D23" s="20"/>
      <c r="E23" s="69"/>
      <c r="F23" s="69"/>
      <c r="G23" s="69"/>
      <c r="H23" s="69"/>
    </row>
    <row r="24" spans="1:8" x14ac:dyDescent="0.3">
      <c r="A24" s="49" t="s">
        <v>80</v>
      </c>
      <c r="B24" s="22" t="s">
        <v>79</v>
      </c>
      <c r="C24" s="22"/>
      <c r="D24" s="22"/>
      <c r="E24" s="71"/>
      <c r="F24" s="71"/>
      <c r="G24" s="71"/>
      <c r="H24" s="71"/>
    </row>
    <row r="25" spans="1:8" ht="15.6" x14ac:dyDescent="0.3">
      <c r="B25" s="21" t="s">
        <v>60</v>
      </c>
      <c r="C25" s="21"/>
      <c r="D25" s="21"/>
      <c r="E25" s="45">
        <v>0</v>
      </c>
      <c r="F25" s="45">
        <v>31.66</v>
      </c>
      <c r="G25" s="45">
        <v>0</v>
      </c>
      <c r="H25" s="45">
        <v>0</v>
      </c>
    </row>
    <row r="26" spans="1:8" ht="15.6" x14ac:dyDescent="0.3">
      <c r="B26" s="21" t="s">
        <v>33</v>
      </c>
      <c r="C26" s="21"/>
      <c r="D26" s="21"/>
      <c r="E26" s="45">
        <v>0</v>
      </c>
      <c r="F26" s="45">
        <v>0</v>
      </c>
      <c r="G26" s="45">
        <v>0</v>
      </c>
      <c r="H26" s="45">
        <v>0</v>
      </c>
    </row>
    <row r="27" spans="1:8" ht="15.6" x14ac:dyDescent="0.3">
      <c r="B27" s="21" t="s">
        <v>116</v>
      </c>
      <c r="C27" s="21"/>
      <c r="D27" s="21"/>
      <c r="E27" s="45">
        <v>16</v>
      </c>
      <c r="F27" s="45">
        <v>14.61</v>
      </c>
      <c r="G27" s="45">
        <v>14.6</v>
      </c>
      <c r="H27" s="45">
        <v>16.100000000000001</v>
      </c>
    </row>
    <row r="28" spans="1:8" ht="15" thickBot="1" x14ac:dyDescent="0.35">
      <c r="B28" s="21"/>
      <c r="C28" s="21"/>
      <c r="D28" s="21"/>
      <c r="E28" s="71"/>
      <c r="F28" s="71"/>
      <c r="G28" s="71"/>
      <c r="H28" s="71"/>
    </row>
    <row r="29" spans="1:8" ht="16.8" thickTop="1" thickBot="1" x14ac:dyDescent="0.35">
      <c r="B29" s="21"/>
      <c r="C29" s="21"/>
      <c r="D29" s="21"/>
      <c r="E29" s="46">
        <f>SUM(E25:E28)</f>
        <v>16</v>
      </c>
      <c r="F29" s="46">
        <f>SUM(F25:F28)</f>
        <v>46.269999999999996</v>
      </c>
      <c r="G29" s="46">
        <f>SUM(G25:G28)</f>
        <v>14.6</v>
      </c>
      <c r="H29" s="46">
        <f>SUM(H25:H28)</f>
        <v>16.100000000000001</v>
      </c>
    </row>
    <row r="30" spans="1:8" ht="15" thickTop="1" x14ac:dyDescent="0.3">
      <c r="A30" s="48" t="s">
        <v>82</v>
      </c>
      <c r="B30" s="22" t="s">
        <v>81</v>
      </c>
      <c r="C30" s="22"/>
      <c r="D30" s="22"/>
      <c r="E30" s="71"/>
      <c r="F30" s="71"/>
      <c r="G30" s="71"/>
      <c r="H30" s="71"/>
    </row>
    <row r="31" spans="1:8" ht="15.6" x14ac:dyDescent="0.3">
      <c r="B31" s="21" t="s">
        <v>34</v>
      </c>
      <c r="C31" s="21"/>
      <c r="D31" s="21"/>
      <c r="E31" s="45">
        <v>0</v>
      </c>
      <c r="F31" s="45">
        <v>0</v>
      </c>
      <c r="G31" s="45">
        <v>0</v>
      </c>
      <c r="H31" s="45">
        <v>0</v>
      </c>
    </row>
    <row r="32" spans="1:8" ht="15.6" x14ac:dyDescent="0.3">
      <c r="B32" s="21" t="s">
        <v>12</v>
      </c>
      <c r="C32" s="21"/>
      <c r="D32" s="21"/>
      <c r="E32" s="45">
        <v>0</v>
      </c>
      <c r="F32" s="45">
        <v>0</v>
      </c>
      <c r="G32" s="45">
        <v>0</v>
      </c>
      <c r="H32" s="45">
        <v>0</v>
      </c>
    </row>
    <row r="33" spans="1:8" ht="16.2" thickBot="1" x14ac:dyDescent="0.35">
      <c r="B33" s="179"/>
      <c r="C33" s="179"/>
      <c r="D33" s="179"/>
      <c r="E33" s="87"/>
      <c r="F33" s="87"/>
      <c r="G33" s="87"/>
      <c r="H33" s="87"/>
    </row>
    <row r="34" spans="1:8" ht="16.8" thickTop="1" thickBot="1" x14ac:dyDescent="0.35">
      <c r="B34" s="21"/>
      <c r="C34" s="21"/>
      <c r="D34" s="21"/>
      <c r="E34" s="46">
        <f t="shared" ref="E34:G34" si="0">SUM(E31:E32)</f>
        <v>0</v>
      </c>
      <c r="F34" s="46">
        <f t="shared" si="0"/>
        <v>0</v>
      </c>
      <c r="G34" s="46">
        <f t="shared" si="0"/>
        <v>0</v>
      </c>
      <c r="H34" s="46">
        <f>SUM(H31:H32)</f>
        <v>0</v>
      </c>
    </row>
    <row r="35" spans="1:8" ht="15" thickTop="1" x14ac:dyDescent="0.3">
      <c r="B35" s="180"/>
      <c r="C35" s="180"/>
      <c r="D35" s="180"/>
    </row>
    <row r="36" spans="1:8" ht="15" thickBot="1" x14ac:dyDescent="0.35">
      <c r="A36" s="48" t="s">
        <v>171</v>
      </c>
      <c r="B36" s="22" t="s">
        <v>126</v>
      </c>
      <c r="C36" s="22"/>
      <c r="D36" s="22"/>
    </row>
    <row r="37" spans="1:8" ht="16.8" thickTop="1" thickBot="1" x14ac:dyDescent="0.35">
      <c r="B37" s="193" t="s">
        <v>150</v>
      </c>
      <c r="C37" s="193"/>
      <c r="D37" s="193"/>
      <c r="E37" s="46">
        <v>0</v>
      </c>
      <c r="F37" s="46">
        <v>0</v>
      </c>
      <c r="G37" s="46">
        <v>0</v>
      </c>
      <c r="H37" s="46">
        <v>2000</v>
      </c>
    </row>
    <row r="38" spans="1:8" ht="16.2" thickTop="1" x14ac:dyDescent="0.3">
      <c r="B38" s="193" t="s">
        <v>151</v>
      </c>
      <c r="C38" s="193"/>
      <c r="D38" s="193"/>
      <c r="E38" s="97">
        <v>0</v>
      </c>
      <c r="F38" s="97">
        <v>0</v>
      </c>
      <c r="G38" s="97">
        <v>0</v>
      </c>
      <c r="H38" s="97">
        <v>8000</v>
      </c>
    </row>
    <row r="39" spans="1:8" ht="16.2" thickBot="1" x14ac:dyDescent="0.35">
      <c r="B39" s="193" t="s">
        <v>152</v>
      </c>
      <c r="C39" s="193"/>
      <c r="D39" s="193"/>
      <c r="E39" s="98">
        <v>0</v>
      </c>
      <c r="F39" s="98">
        <v>0</v>
      </c>
      <c r="G39" s="98">
        <v>0</v>
      </c>
      <c r="H39" s="152">
        <v>-10000</v>
      </c>
    </row>
    <row r="40" spans="1:8" ht="16.8" thickTop="1" thickBot="1" x14ac:dyDescent="0.35">
      <c r="B40" s="193" t="s">
        <v>153</v>
      </c>
      <c r="C40" s="193"/>
      <c r="D40" s="193"/>
      <c r="E40" s="99">
        <v>0</v>
      </c>
      <c r="F40" s="99">
        <v>0</v>
      </c>
      <c r="G40" s="99">
        <f>SUM(G37:G39)</f>
        <v>0</v>
      </c>
      <c r="H40" s="99">
        <f>SUM(H37:H39)</f>
        <v>0</v>
      </c>
    </row>
    <row r="41" spans="1:8" ht="16.2" thickTop="1" x14ac:dyDescent="0.3">
      <c r="B41" s="180"/>
      <c r="C41" s="180"/>
      <c r="D41" s="180"/>
      <c r="E41" s="118"/>
      <c r="F41" s="118"/>
      <c r="G41" s="118"/>
      <c r="H41" s="118"/>
    </row>
    <row r="42" spans="1:8" ht="16.2" thickBot="1" x14ac:dyDescent="0.35">
      <c r="A42" s="48" t="s">
        <v>184</v>
      </c>
      <c r="B42" s="22" t="s">
        <v>183</v>
      </c>
      <c r="C42" s="22"/>
      <c r="D42" s="22"/>
      <c r="E42" s="148"/>
      <c r="F42" s="148"/>
      <c r="G42" s="148"/>
      <c r="H42" s="148"/>
    </row>
    <row r="43" spans="1:8" ht="16.8" thickTop="1" thickBot="1" x14ac:dyDescent="0.35">
      <c r="B43" s="193" t="s">
        <v>150</v>
      </c>
      <c r="C43" s="193"/>
      <c r="D43" s="193"/>
      <c r="E43" s="46">
        <v>20</v>
      </c>
      <c r="F43" s="46">
        <v>40</v>
      </c>
      <c r="G43" s="46">
        <v>0</v>
      </c>
      <c r="H43" s="46"/>
    </row>
    <row r="44" spans="1:8" ht="16.2" thickTop="1" x14ac:dyDescent="0.3">
      <c r="B44" s="193" t="s">
        <v>151</v>
      </c>
      <c r="C44" s="193"/>
      <c r="D44" s="193"/>
      <c r="E44" s="97">
        <v>0</v>
      </c>
      <c r="F44" s="97">
        <v>0</v>
      </c>
      <c r="G44" s="97">
        <v>40</v>
      </c>
      <c r="H44" s="97"/>
    </row>
    <row r="45" spans="1:8" ht="16.2" thickBot="1" x14ac:dyDescent="0.35">
      <c r="B45" s="193" t="s">
        <v>152</v>
      </c>
      <c r="C45" s="193"/>
      <c r="D45" s="193"/>
      <c r="E45" s="152">
        <v>-20</v>
      </c>
      <c r="F45" s="152">
        <v>-20</v>
      </c>
      <c r="G45" s="98">
        <v>0</v>
      </c>
      <c r="H45" s="98"/>
    </row>
    <row r="46" spans="1:8" ht="16.8" thickTop="1" thickBot="1" x14ac:dyDescent="0.35">
      <c r="B46" s="193" t="s">
        <v>153</v>
      </c>
      <c r="C46" s="193"/>
      <c r="D46" s="193"/>
      <c r="E46" s="99">
        <f>SUM(E43:E45)</f>
        <v>0</v>
      </c>
      <c r="F46" s="99">
        <f>SUM(F43:F45)</f>
        <v>20</v>
      </c>
      <c r="G46" s="99">
        <f>SUM(G43:G45)</f>
        <v>40</v>
      </c>
      <c r="H46" s="99">
        <f>SUM(H43:H45)</f>
        <v>0</v>
      </c>
    </row>
    <row r="47" spans="1:8" ht="16.2" thickTop="1" x14ac:dyDescent="0.3">
      <c r="B47" s="22"/>
      <c r="C47" s="22"/>
      <c r="D47" s="22"/>
      <c r="E47" s="87"/>
      <c r="F47" s="87"/>
      <c r="G47" s="87"/>
      <c r="H47" s="87"/>
    </row>
    <row r="48" spans="1:8" ht="15.6" x14ac:dyDescent="0.3">
      <c r="B48" s="180"/>
      <c r="C48" s="180"/>
      <c r="D48" s="180"/>
      <c r="E48" s="87"/>
      <c r="F48" s="87"/>
      <c r="G48" s="87"/>
      <c r="H48" s="87"/>
    </row>
    <row r="49" spans="1:9" ht="16.2" thickBot="1" x14ac:dyDescent="0.35">
      <c r="A49" s="48" t="s">
        <v>196</v>
      </c>
      <c r="B49" s="22" t="s">
        <v>203</v>
      </c>
      <c r="C49" s="22"/>
      <c r="D49" s="22"/>
      <c r="E49" s="148"/>
      <c r="F49" s="148"/>
      <c r="G49" s="148"/>
      <c r="H49" s="87"/>
    </row>
    <row r="50" spans="1:9" ht="16.8" thickTop="1" thickBot="1" x14ac:dyDescent="0.35">
      <c r="B50" s="193" t="s">
        <v>150</v>
      </c>
      <c r="C50" s="193"/>
      <c r="D50" s="193"/>
      <c r="E50" s="46">
        <f>F55</f>
        <v>689.8</v>
      </c>
      <c r="F50" s="46">
        <v>500</v>
      </c>
      <c r="G50" s="46">
        <v>0</v>
      </c>
      <c r="H50" s="111"/>
    </row>
    <row r="51" spans="1:9" ht="30" customHeight="1" thickTop="1" x14ac:dyDescent="0.3">
      <c r="B51" s="226" t="s">
        <v>204</v>
      </c>
      <c r="C51" s="226"/>
      <c r="D51" s="226"/>
      <c r="E51" s="155"/>
      <c r="F51" s="155"/>
      <c r="G51" s="97">
        <v>500</v>
      </c>
      <c r="H51" s="156"/>
    </row>
    <row r="52" spans="1:9" ht="15.6" x14ac:dyDescent="0.3">
      <c r="B52" s="193" t="s">
        <v>215</v>
      </c>
      <c r="C52" s="193"/>
      <c r="D52" s="193"/>
      <c r="E52" s="154">
        <v>60.2</v>
      </c>
      <c r="F52" s="154">
        <v>250</v>
      </c>
      <c r="G52" s="154">
        <v>0</v>
      </c>
      <c r="H52" s="156"/>
    </row>
    <row r="53" spans="1:9" ht="16.2" thickBot="1" x14ac:dyDescent="0.35">
      <c r="B53" s="193" t="s">
        <v>205</v>
      </c>
      <c r="C53" s="193"/>
      <c r="D53" s="193"/>
      <c r="E53" s="98"/>
      <c r="F53" s="98">
        <v>-60.2</v>
      </c>
      <c r="G53" s="98">
        <v>0</v>
      </c>
      <c r="H53" s="156"/>
    </row>
    <row r="54" spans="1:9" ht="16.8" thickTop="1" thickBot="1" x14ac:dyDescent="0.35">
      <c r="B54" s="21"/>
      <c r="C54" s="21"/>
      <c r="D54" s="21"/>
      <c r="E54" s="176"/>
      <c r="F54" s="176"/>
      <c r="G54" s="176"/>
      <c r="H54" s="177"/>
    </row>
    <row r="55" spans="1:9" ht="16.8" thickTop="1" thickBot="1" x14ac:dyDescent="0.35">
      <c r="B55" s="180" t="s">
        <v>153</v>
      </c>
      <c r="C55" s="180"/>
      <c r="D55" s="180"/>
      <c r="E55" s="99">
        <f>SUM(E50:E53)</f>
        <v>750</v>
      </c>
      <c r="F55" s="99">
        <f>SUM(F50:F53)</f>
        <v>689.8</v>
      </c>
      <c r="G55" s="99">
        <f>SUM(G50:G53)</f>
        <v>500</v>
      </c>
      <c r="H55" s="157"/>
      <c r="I55" s="35"/>
    </row>
    <row r="56" spans="1:9" ht="16.2" thickTop="1" x14ac:dyDescent="0.3">
      <c r="B56" s="181"/>
      <c r="C56" s="181"/>
      <c r="D56" s="181"/>
      <c r="E56" s="178"/>
      <c r="F56" s="178"/>
      <c r="G56" s="86"/>
      <c r="H56" s="70"/>
      <c r="I56" s="70"/>
    </row>
    <row r="57" spans="1:9" ht="15.6" x14ac:dyDescent="0.3">
      <c r="B57" s="180"/>
      <c r="C57" s="180"/>
      <c r="D57" s="180"/>
      <c r="E57" s="118"/>
      <c r="F57" s="118"/>
      <c r="G57" s="118"/>
      <c r="H57" s="118"/>
    </row>
    <row r="58" spans="1:9" ht="16.2" thickBot="1" x14ac:dyDescent="0.35">
      <c r="A58" s="48" t="s">
        <v>212</v>
      </c>
      <c r="B58" t="s">
        <v>213</v>
      </c>
      <c r="E58" s="118"/>
      <c r="F58" s="118"/>
      <c r="G58" s="118"/>
      <c r="H58" s="118"/>
    </row>
    <row r="59" spans="1:9" ht="16.8" thickTop="1" thickBot="1" x14ac:dyDescent="0.35">
      <c r="B59" t="s">
        <v>214</v>
      </c>
      <c r="E59" s="46">
        <v>1000</v>
      </c>
      <c r="F59" s="228"/>
      <c r="G59" s="227"/>
      <c r="H59" s="118"/>
    </row>
    <row r="60" spans="1:9" ht="16.2" thickTop="1" x14ac:dyDescent="0.3">
      <c r="B60" t="s">
        <v>219</v>
      </c>
      <c r="E60" s="154">
        <v>-60.2</v>
      </c>
      <c r="F60" s="229"/>
      <c r="G60" s="229"/>
      <c r="H60" s="118"/>
    </row>
    <row r="61" spans="1:9" ht="16.2" thickBot="1" x14ac:dyDescent="0.35">
      <c r="B61" t="s">
        <v>218</v>
      </c>
      <c r="E61" s="98">
        <v>-949.28</v>
      </c>
      <c r="F61" s="237"/>
      <c r="G61" s="237"/>
      <c r="H61" s="118"/>
    </row>
    <row r="62" spans="1:9" ht="16.8" thickTop="1" thickBot="1" x14ac:dyDescent="0.35">
      <c r="B62" s="180"/>
      <c r="C62" s="180"/>
      <c r="D62" s="180"/>
      <c r="E62" s="118"/>
      <c r="F62" s="118"/>
      <c r="G62" s="118"/>
      <c r="H62" s="118"/>
    </row>
    <row r="63" spans="1:9" ht="16.8" thickTop="1" thickBot="1" x14ac:dyDescent="0.35">
      <c r="B63" s="180" t="s">
        <v>153</v>
      </c>
      <c r="C63" s="180"/>
      <c r="D63" s="180"/>
      <c r="E63" s="99">
        <f>SUM(E59:E62)</f>
        <v>-9.4800000000000182</v>
      </c>
      <c r="F63" s="230"/>
      <c r="G63" s="230"/>
      <c r="H63" s="118"/>
    </row>
    <row r="64" spans="1:9" ht="16.2" thickTop="1" x14ac:dyDescent="0.3">
      <c r="B64" s="180"/>
      <c r="C64" s="180"/>
      <c r="D64" s="180"/>
      <c r="E64" s="118"/>
      <c r="F64" s="118"/>
      <c r="G64" s="118"/>
      <c r="H64" s="118"/>
    </row>
    <row r="65" spans="2:8" ht="15.6" x14ac:dyDescent="0.3">
      <c r="B65" s="180"/>
      <c r="C65" s="180"/>
      <c r="D65" s="180"/>
      <c r="E65" s="118"/>
      <c r="F65" s="118"/>
      <c r="G65" s="118"/>
      <c r="H65" s="118"/>
    </row>
    <row r="66" spans="2:8" ht="15.6" x14ac:dyDescent="0.3">
      <c r="B66" s="180"/>
      <c r="C66" s="180"/>
      <c r="D66" s="180"/>
      <c r="E66" s="118"/>
      <c r="F66" s="118"/>
      <c r="G66" s="118"/>
      <c r="H66" s="118"/>
    </row>
    <row r="67" spans="2:8" ht="15.6" x14ac:dyDescent="0.3">
      <c r="B67" s="180"/>
      <c r="C67" s="180"/>
      <c r="D67" s="180"/>
      <c r="E67" s="118"/>
      <c r="F67" s="118"/>
      <c r="G67" s="118"/>
      <c r="H67" s="118"/>
    </row>
    <row r="68" spans="2:8" ht="15.6" x14ac:dyDescent="0.3">
      <c r="B68" s="180"/>
      <c r="C68" s="180"/>
      <c r="D68" s="180"/>
      <c r="E68" s="118"/>
      <c r="F68" s="118"/>
      <c r="G68" s="118"/>
      <c r="H68" s="118"/>
    </row>
    <row r="69" spans="2:8" ht="15.6" x14ac:dyDescent="0.3">
      <c r="B69" s="180"/>
      <c r="C69" s="180"/>
      <c r="D69" s="180"/>
      <c r="E69" s="118"/>
      <c r="F69" s="118"/>
      <c r="G69" s="118"/>
      <c r="H69" s="118"/>
    </row>
    <row r="70" spans="2:8" ht="15.6" x14ac:dyDescent="0.3">
      <c r="B70" s="180"/>
      <c r="C70" s="180"/>
      <c r="D70" s="180"/>
      <c r="E70" s="118"/>
      <c r="F70" s="118"/>
      <c r="G70" s="118"/>
      <c r="H70" s="118"/>
    </row>
    <row r="71" spans="2:8" ht="15.6" x14ac:dyDescent="0.3">
      <c r="B71" s="180"/>
      <c r="C71" s="180"/>
      <c r="D71" s="180"/>
      <c r="E71" s="118"/>
      <c r="F71" s="118"/>
      <c r="G71" s="118"/>
      <c r="H71" s="118"/>
    </row>
    <row r="72" spans="2:8" ht="15.6" x14ac:dyDescent="0.3">
      <c r="B72" s="180"/>
      <c r="C72" s="180"/>
      <c r="D72" s="180"/>
      <c r="E72" s="118"/>
      <c r="F72" s="118"/>
      <c r="G72" s="118"/>
      <c r="H72" s="118"/>
    </row>
    <row r="73" spans="2:8" ht="15.6" x14ac:dyDescent="0.3">
      <c r="B73" s="180"/>
      <c r="C73" s="180"/>
      <c r="D73" s="180"/>
      <c r="E73" s="118"/>
      <c r="F73" s="118"/>
      <c r="G73" s="118"/>
      <c r="H73" s="118"/>
    </row>
    <row r="74" spans="2:8" ht="15.6" x14ac:dyDescent="0.3">
      <c r="B74" s="180"/>
      <c r="C74" s="180"/>
      <c r="D74" s="180"/>
      <c r="E74" s="118"/>
      <c r="F74" s="118"/>
      <c r="G74" s="118"/>
      <c r="H74" s="118"/>
    </row>
    <row r="75" spans="2:8" ht="15.6" x14ac:dyDescent="0.3">
      <c r="B75" s="180"/>
      <c r="C75" s="180"/>
      <c r="D75" s="180"/>
      <c r="E75" s="118"/>
      <c r="F75" s="118"/>
      <c r="G75" s="118"/>
      <c r="H75" s="118"/>
    </row>
    <row r="76" spans="2:8" ht="15.6" x14ac:dyDescent="0.3">
      <c r="B76" s="180"/>
      <c r="C76" s="180"/>
      <c r="D76" s="180"/>
      <c r="E76" s="118"/>
      <c r="F76" s="118"/>
      <c r="G76" s="118"/>
      <c r="H76" s="118"/>
    </row>
    <row r="77" spans="2:8" ht="15.6" x14ac:dyDescent="0.3">
      <c r="B77" s="180"/>
      <c r="C77" s="180"/>
      <c r="D77" s="180"/>
      <c r="E77" s="118"/>
      <c r="F77" s="118"/>
      <c r="G77" s="118"/>
      <c r="H77" s="118"/>
    </row>
    <row r="78" spans="2:8" x14ac:dyDescent="0.3">
      <c r="B78" s="21"/>
      <c r="C78" s="21"/>
      <c r="D78" s="21"/>
      <c r="E78" s="71"/>
      <c r="F78" s="71"/>
      <c r="G78" s="71"/>
      <c r="H78" s="71"/>
    </row>
    <row r="79" spans="2:8" ht="17.399999999999999" x14ac:dyDescent="0.3">
      <c r="B79" s="24" t="s">
        <v>0</v>
      </c>
      <c r="C79" s="24"/>
      <c r="D79" s="24"/>
      <c r="E79" s="20"/>
      <c r="F79" s="20"/>
      <c r="G79" s="20"/>
      <c r="H79" s="20"/>
    </row>
    <row r="80" spans="2:8" x14ac:dyDescent="0.3">
      <c r="B80" s="180"/>
      <c r="C80" s="180"/>
      <c r="D80" s="180"/>
    </row>
    <row r="81" spans="1:8" ht="15.6" x14ac:dyDescent="0.3">
      <c r="A81" s="190"/>
      <c r="B81" s="187" t="s">
        <v>35</v>
      </c>
      <c r="C81" s="187"/>
      <c r="D81" s="187"/>
      <c r="E81" s="146">
        <v>44561</v>
      </c>
      <c r="F81" s="146">
        <v>44196</v>
      </c>
      <c r="G81" s="146">
        <v>43830</v>
      </c>
      <c r="H81" s="146">
        <v>43465</v>
      </c>
    </row>
    <row r="82" spans="1:8" x14ac:dyDescent="0.3">
      <c r="B82" s="21"/>
      <c r="C82" s="21"/>
      <c r="D82" s="21"/>
      <c r="E82" s="147" t="s">
        <v>2</v>
      </c>
      <c r="F82" s="147" t="s">
        <v>2</v>
      </c>
      <c r="G82" s="147" t="s">
        <v>2</v>
      </c>
      <c r="H82" s="147" t="s">
        <v>2</v>
      </c>
    </row>
    <row r="83" spans="1:8" x14ac:dyDescent="0.3">
      <c r="B83" s="21"/>
      <c r="C83" s="21"/>
      <c r="D83" s="21"/>
      <c r="E83" s="27"/>
      <c r="F83" s="27"/>
      <c r="G83" s="27"/>
      <c r="H83" s="27"/>
    </row>
    <row r="84" spans="1:8" x14ac:dyDescent="0.3">
      <c r="A84" s="48" t="s">
        <v>83</v>
      </c>
      <c r="B84" s="22" t="s">
        <v>105</v>
      </c>
      <c r="C84" s="22"/>
      <c r="D84" s="22"/>
      <c r="E84" s="28"/>
      <c r="F84" s="28"/>
      <c r="G84" s="28"/>
      <c r="H84" s="28"/>
    </row>
    <row r="85" spans="1:8" ht="15.6" x14ac:dyDescent="0.3">
      <c r="B85" s="21" t="s">
        <v>36</v>
      </c>
      <c r="C85" s="21"/>
      <c r="D85" s="21"/>
      <c r="E85" s="39">
        <v>1070</v>
      </c>
      <c r="F85" s="39">
        <v>1065</v>
      </c>
      <c r="G85" s="39">
        <v>1880</v>
      </c>
      <c r="H85" s="39">
        <v>1960</v>
      </c>
    </row>
    <row r="86" spans="1:8" ht="15.6" x14ac:dyDescent="0.3">
      <c r="B86" s="21" t="s">
        <v>37</v>
      </c>
      <c r="C86" s="21"/>
      <c r="D86" s="21"/>
      <c r="E86" s="39">
        <v>0</v>
      </c>
      <c r="F86" s="39">
        <v>0</v>
      </c>
      <c r="G86" s="39">
        <v>0</v>
      </c>
      <c r="H86" s="39">
        <v>-120</v>
      </c>
    </row>
    <row r="87" spans="1:8" ht="15" thickBot="1" x14ac:dyDescent="0.35">
      <c r="B87" s="21"/>
      <c r="C87" s="21"/>
      <c r="D87" s="21"/>
      <c r="E87" s="28"/>
      <c r="F87" s="28"/>
      <c r="G87" s="28"/>
      <c r="H87" s="28"/>
    </row>
    <row r="88" spans="1:8" ht="16.8" thickTop="1" thickBot="1" x14ac:dyDescent="0.35">
      <c r="B88" s="21"/>
      <c r="C88" s="21"/>
      <c r="D88" s="21"/>
      <c r="E88" s="38">
        <f>SUM(E85:E87)</f>
        <v>1070</v>
      </c>
      <c r="F88" s="38">
        <f>SUM(F85:F87)</f>
        <v>1065</v>
      </c>
      <c r="G88" s="38">
        <f>SUM(G85:G87)</f>
        <v>1880</v>
      </c>
      <c r="H88" s="38">
        <f>SUM(H85:H87)</f>
        <v>1840</v>
      </c>
    </row>
    <row r="89" spans="1:8" ht="15" thickTop="1" x14ac:dyDescent="0.3">
      <c r="B89" s="21"/>
      <c r="C89" s="21"/>
      <c r="D89" s="21"/>
      <c r="E89" s="28"/>
      <c r="F89" s="28"/>
      <c r="G89" s="28"/>
      <c r="H89" s="28"/>
    </row>
    <row r="90" spans="1:8" x14ac:dyDescent="0.3">
      <c r="A90" s="48" t="s">
        <v>84</v>
      </c>
      <c r="B90" s="22" t="s">
        <v>31</v>
      </c>
      <c r="C90" s="22"/>
      <c r="D90" s="22"/>
      <c r="E90" s="28"/>
      <c r="F90" s="28"/>
      <c r="G90" s="28"/>
      <c r="H90" s="28"/>
    </row>
    <row r="91" spans="1:8" ht="15.6" x14ac:dyDescent="0.3">
      <c r="A91" s="48" t="s">
        <v>144</v>
      </c>
      <c r="B91" s="21" t="s">
        <v>38</v>
      </c>
      <c r="C91" s="21"/>
      <c r="D91" s="21"/>
      <c r="E91" s="39">
        <v>0</v>
      </c>
      <c r="F91" s="39">
        <v>100</v>
      </c>
      <c r="G91" s="39">
        <v>350</v>
      </c>
      <c r="H91" s="39">
        <v>500</v>
      </c>
    </row>
    <row r="92" spans="1:8" ht="16.2" thickBot="1" x14ac:dyDescent="0.35">
      <c r="A92" s="48" t="s">
        <v>145</v>
      </c>
      <c r="B92" s="21" t="s">
        <v>143</v>
      </c>
      <c r="C92" s="21"/>
      <c r="D92" s="21"/>
      <c r="E92" s="39">
        <v>0</v>
      </c>
      <c r="F92" s="39">
        <v>0</v>
      </c>
      <c r="G92" s="39">
        <v>15</v>
      </c>
      <c r="H92" s="39">
        <v>306.77999999999997</v>
      </c>
    </row>
    <row r="93" spans="1:8" ht="16.8" thickTop="1" thickBot="1" x14ac:dyDescent="0.35">
      <c r="B93" s="21"/>
      <c r="C93" s="21"/>
      <c r="D93" s="21"/>
      <c r="E93" s="38">
        <f>SUM(E91:E92)</f>
        <v>0</v>
      </c>
      <c r="F93" s="38">
        <f>SUM(F91:F92)</f>
        <v>100</v>
      </c>
      <c r="G93" s="38">
        <f>SUM(G91:G92)</f>
        <v>365</v>
      </c>
      <c r="H93" s="38">
        <f>SUM(H91:H92)</f>
        <v>806.78</v>
      </c>
    </row>
    <row r="94" spans="1:8" ht="15" thickTop="1" x14ac:dyDescent="0.3">
      <c r="B94" s="21"/>
      <c r="C94" s="21"/>
      <c r="D94" s="21"/>
      <c r="E94" s="28"/>
      <c r="F94" s="28"/>
      <c r="G94" s="28"/>
      <c r="H94" s="28"/>
    </row>
    <row r="95" spans="1:8" x14ac:dyDescent="0.3">
      <c r="A95" s="48" t="s">
        <v>85</v>
      </c>
      <c r="B95" s="22" t="s">
        <v>100</v>
      </c>
      <c r="C95" s="22"/>
      <c r="D95" s="22"/>
      <c r="E95" s="28"/>
      <c r="F95" s="28"/>
      <c r="G95" s="28"/>
      <c r="H95" s="28"/>
    </row>
    <row r="96" spans="1:8" ht="14.25" customHeight="1" x14ac:dyDescent="0.3">
      <c r="A96" s="48" t="s">
        <v>132</v>
      </c>
      <c r="B96" s="21" t="s">
        <v>62</v>
      </c>
      <c r="C96" s="21" t="s">
        <v>216</v>
      </c>
      <c r="D96" s="21"/>
      <c r="E96" s="231">
        <v>225</v>
      </c>
      <c r="F96" s="231">
        <v>0</v>
      </c>
      <c r="G96" s="231">
        <v>355.4</v>
      </c>
      <c r="H96" s="231">
        <v>786.4</v>
      </c>
    </row>
    <row r="97" spans="1:8" ht="16.2" thickBot="1" x14ac:dyDescent="0.35">
      <c r="A97" s="48" t="s">
        <v>133</v>
      </c>
      <c r="B97" s="21" t="s">
        <v>61</v>
      </c>
      <c r="C97" s="21"/>
      <c r="D97" s="21"/>
      <c r="E97" s="232">
        <v>-249</v>
      </c>
      <c r="F97" s="232">
        <v>0</v>
      </c>
      <c r="G97" s="232">
        <v>-368.1</v>
      </c>
      <c r="H97" s="232">
        <v>-538.5</v>
      </c>
    </row>
    <row r="98" spans="1:8" ht="16.8" thickTop="1" thickBot="1" x14ac:dyDescent="0.35">
      <c r="B98" s="21" t="s">
        <v>137</v>
      </c>
      <c r="C98" s="21"/>
      <c r="D98" s="21"/>
      <c r="E98" s="233">
        <f>SUM(E96:E97)</f>
        <v>-24</v>
      </c>
      <c r="F98" s="233">
        <f>SUM(F96:F97)</f>
        <v>0</v>
      </c>
      <c r="G98" s="233">
        <f>SUM(G96:G97)</f>
        <v>-12.700000000000045</v>
      </c>
      <c r="H98" s="233">
        <f>SUM(H96:H97)</f>
        <v>247.89999999999998</v>
      </c>
    </row>
    <row r="99" spans="1:8" ht="16.2" thickTop="1" x14ac:dyDescent="0.3">
      <c r="B99" s="21" t="s">
        <v>217</v>
      </c>
      <c r="C99" s="21"/>
      <c r="D99" s="21"/>
      <c r="E99" s="70"/>
      <c r="F99" s="70"/>
      <c r="G99" s="70"/>
      <c r="H99" s="70"/>
    </row>
    <row r="100" spans="1:8" ht="15.6" x14ac:dyDescent="0.3">
      <c r="B100" s="21"/>
      <c r="C100" s="21"/>
      <c r="D100" s="21"/>
      <c r="E100" s="70"/>
      <c r="F100" s="70"/>
      <c r="G100" s="70"/>
      <c r="H100" s="70"/>
    </row>
    <row r="101" spans="1:8" ht="16.2" thickBot="1" x14ac:dyDescent="0.35">
      <c r="A101" s="48" t="s">
        <v>134</v>
      </c>
      <c r="B101" s="21" t="s">
        <v>120</v>
      </c>
      <c r="C101" s="21"/>
      <c r="D101" s="21"/>
      <c r="E101" s="234">
        <v>-200</v>
      </c>
      <c r="F101" s="234">
        <v>0</v>
      </c>
      <c r="G101" s="234">
        <v>-41.5</v>
      </c>
      <c r="H101" s="234">
        <v>-210</v>
      </c>
    </row>
    <row r="102" spans="1:8" ht="16.8" thickTop="1" thickBot="1" x14ac:dyDescent="0.35">
      <c r="B102" s="21" t="s">
        <v>104</v>
      </c>
      <c r="C102" s="21"/>
      <c r="D102" s="21"/>
      <c r="E102" s="235">
        <f>E98+E101</f>
        <v>-224</v>
      </c>
      <c r="F102" s="235">
        <f>F98+F101</f>
        <v>0</v>
      </c>
      <c r="G102" s="235">
        <f>G98+G101</f>
        <v>-54.200000000000045</v>
      </c>
      <c r="H102" s="235">
        <f>H98+H101</f>
        <v>37.899999999999977</v>
      </c>
    </row>
    <row r="103" spans="1:8" ht="15" thickTop="1" x14ac:dyDescent="0.3">
      <c r="B103" s="21"/>
      <c r="C103" s="21"/>
      <c r="D103" s="21"/>
      <c r="E103" s="236"/>
      <c r="F103" s="236"/>
      <c r="G103" s="236"/>
      <c r="H103" s="236"/>
    </row>
    <row r="104" spans="1:8" x14ac:dyDescent="0.3">
      <c r="A104" s="48" t="s">
        <v>138</v>
      </c>
      <c r="B104" s="22" t="s">
        <v>102</v>
      </c>
      <c r="C104" s="22"/>
      <c r="D104" s="22"/>
      <c r="E104" s="28"/>
      <c r="F104" s="28"/>
      <c r="G104" s="28"/>
      <c r="H104" s="28"/>
    </row>
    <row r="105" spans="1:8" ht="15.6" x14ac:dyDescent="0.3">
      <c r="B105" s="21" t="s">
        <v>197</v>
      </c>
      <c r="C105" s="21"/>
      <c r="D105" s="21"/>
      <c r="E105" s="44"/>
      <c r="F105" s="44"/>
      <c r="G105" s="45">
        <v>230</v>
      </c>
      <c r="H105" s="44"/>
    </row>
    <row r="106" spans="1:8" ht="15.6" x14ac:dyDescent="0.3">
      <c r="B106" s="21" t="s">
        <v>198</v>
      </c>
      <c r="C106" s="21"/>
      <c r="D106" s="21"/>
      <c r="E106" s="45"/>
      <c r="F106" s="45">
        <v>212.5</v>
      </c>
      <c r="G106" s="94"/>
      <c r="H106" s="44"/>
    </row>
    <row r="107" spans="1:8" ht="16.2" thickBot="1" x14ac:dyDescent="0.35">
      <c r="B107" s="21" t="s">
        <v>202</v>
      </c>
      <c r="C107" s="21"/>
      <c r="D107" s="21"/>
      <c r="E107" s="45"/>
      <c r="F107" s="45">
        <v>210</v>
      </c>
      <c r="G107" s="151"/>
      <c r="H107" s="44"/>
    </row>
    <row r="108" spans="1:8" ht="16.8" thickTop="1" thickBot="1" x14ac:dyDescent="0.35">
      <c r="B108" s="21" t="s">
        <v>39</v>
      </c>
      <c r="C108" s="21"/>
      <c r="D108" s="21"/>
      <c r="E108" s="38"/>
      <c r="F108" s="38">
        <f>SUM(F105:F107)</f>
        <v>422.5</v>
      </c>
      <c r="G108" s="38">
        <f>SUM(G105:G107)</f>
        <v>230</v>
      </c>
      <c r="H108" s="38">
        <f>SUM(H105:H105)</f>
        <v>0</v>
      </c>
    </row>
    <row r="109" spans="1:8" ht="16.2" thickTop="1" x14ac:dyDescent="0.3">
      <c r="B109" s="21"/>
      <c r="C109" s="21"/>
      <c r="D109" s="21"/>
      <c r="E109" s="26"/>
      <c r="F109" s="26"/>
      <c r="G109" s="26"/>
      <c r="H109" s="26"/>
    </row>
    <row r="110" spans="1:8" x14ac:dyDescent="0.3">
      <c r="A110" s="48" t="s">
        <v>139</v>
      </c>
      <c r="B110" s="22" t="s">
        <v>103</v>
      </c>
      <c r="C110" s="22"/>
      <c r="D110" s="22"/>
      <c r="E110" s="28"/>
      <c r="F110" s="28"/>
      <c r="G110" s="28"/>
      <c r="H110" s="28"/>
    </row>
    <row r="111" spans="1:8" ht="15.6" x14ac:dyDescent="0.3">
      <c r="B111" s="21" t="s">
        <v>146</v>
      </c>
      <c r="C111" s="21"/>
      <c r="D111" s="21"/>
      <c r="E111" s="44"/>
      <c r="F111" s="44"/>
      <c r="G111" s="44"/>
      <c r="H111" s="45">
        <v>0</v>
      </c>
    </row>
    <row r="112" spans="1:8" ht="15.6" x14ac:dyDescent="0.3">
      <c r="B112" s="21" t="s">
        <v>197</v>
      </c>
      <c r="C112" s="21"/>
      <c r="D112" s="21"/>
      <c r="E112" s="44"/>
      <c r="F112" s="44"/>
      <c r="G112" s="45">
        <v>-816.86</v>
      </c>
      <c r="H112" s="44"/>
    </row>
    <row r="113" spans="1:8" ht="15.6" x14ac:dyDescent="0.3">
      <c r="B113" s="21" t="s">
        <v>198</v>
      </c>
      <c r="C113" s="21"/>
      <c r="D113" s="21"/>
      <c r="E113" s="94"/>
      <c r="F113" s="45">
        <v>-212.5</v>
      </c>
      <c r="G113" s="94"/>
      <c r="H113" s="44"/>
    </row>
    <row r="114" spans="1:8" ht="15.6" x14ac:dyDescent="0.3">
      <c r="B114" s="21" t="s">
        <v>202</v>
      </c>
      <c r="C114" s="21"/>
      <c r="D114" s="21"/>
      <c r="E114" s="94"/>
      <c r="F114" s="45">
        <v>-210</v>
      </c>
      <c r="G114" s="94"/>
      <c r="H114" s="44"/>
    </row>
    <row r="115" spans="1:8" ht="16.2" thickBot="1" x14ac:dyDescent="0.35">
      <c r="B115" s="21" t="s">
        <v>220</v>
      </c>
      <c r="C115" s="21"/>
      <c r="D115" s="21"/>
      <c r="E115" s="45">
        <v>0</v>
      </c>
      <c r="F115" s="151"/>
      <c r="G115" s="151"/>
      <c r="H115" s="44"/>
    </row>
    <row r="116" spans="1:8" ht="16.8" thickTop="1" thickBot="1" x14ac:dyDescent="0.35">
      <c r="B116" s="21" t="s">
        <v>101</v>
      </c>
      <c r="C116" s="21"/>
      <c r="D116" s="21"/>
      <c r="E116" s="38">
        <f>SUM(E111:E114)</f>
        <v>0</v>
      </c>
      <c r="F116" s="38">
        <f>SUM(F111:F114)</f>
        <v>-422.5</v>
      </c>
      <c r="G116" s="38">
        <f>SUM(G111:G114)</f>
        <v>-816.86</v>
      </c>
      <c r="H116" s="38">
        <f>SUM(H112:H112)</f>
        <v>0</v>
      </c>
    </row>
    <row r="117" spans="1:8" ht="15.6" thickTop="1" thickBot="1" x14ac:dyDescent="0.35">
      <c r="B117" s="21"/>
      <c r="C117" s="21"/>
      <c r="D117" s="21"/>
      <c r="E117" s="28"/>
      <c r="F117" s="28"/>
      <c r="G117" s="28"/>
      <c r="H117" s="28"/>
    </row>
    <row r="118" spans="1:8" ht="16.8" thickTop="1" thickBot="1" x14ac:dyDescent="0.35">
      <c r="B118" s="21" t="s">
        <v>40</v>
      </c>
      <c r="C118" s="21"/>
      <c r="D118" s="21"/>
      <c r="E118" s="38">
        <f>E116+E108</f>
        <v>0</v>
      </c>
      <c r="F118" s="38">
        <f>F116+F108</f>
        <v>0</v>
      </c>
      <c r="G118" s="38">
        <f>G116+G108</f>
        <v>-586.86</v>
      </c>
      <c r="H118" s="38">
        <f>H116+H108</f>
        <v>0</v>
      </c>
    </row>
    <row r="119" spans="1:8" ht="15" thickTop="1" x14ac:dyDescent="0.3">
      <c r="B119" s="21"/>
      <c r="C119" s="21"/>
      <c r="D119" s="21"/>
      <c r="E119" s="28"/>
      <c r="F119" s="28"/>
      <c r="G119" s="28"/>
      <c r="H119" s="28"/>
    </row>
    <row r="120" spans="1:8" x14ac:dyDescent="0.3">
      <c r="B120" s="21"/>
      <c r="C120" s="21"/>
      <c r="D120" s="21"/>
      <c r="E120" s="28"/>
      <c r="F120" s="28"/>
      <c r="G120" s="28"/>
      <c r="H120" s="28"/>
    </row>
    <row r="121" spans="1:8" x14ac:dyDescent="0.3">
      <c r="B121" s="21"/>
      <c r="C121" s="21"/>
      <c r="D121" s="21"/>
      <c r="E121" s="28"/>
      <c r="F121" s="28"/>
      <c r="G121" s="28"/>
      <c r="H121" s="28"/>
    </row>
    <row r="122" spans="1:8" ht="17.399999999999999" x14ac:dyDescent="0.3">
      <c r="B122" s="24" t="s">
        <v>0</v>
      </c>
      <c r="C122" s="24"/>
      <c r="D122" s="24"/>
      <c r="E122" s="20"/>
      <c r="F122" s="20"/>
      <c r="G122" s="20"/>
      <c r="H122" s="20"/>
    </row>
    <row r="123" spans="1:8" ht="15.6" x14ac:dyDescent="0.3">
      <c r="B123" s="21"/>
      <c r="C123" s="21"/>
      <c r="D123" s="21"/>
      <c r="E123" s="20"/>
      <c r="F123" s="20"/>
      <c r="G123" s="20"/>
      <c r="H123" s="20"/>
    </row>
    <row r="124" spans="1:8" ht="15.6" x14ac:dyDescent="0.3">
      <c r="B124" s="187" t="s">
        <v>41</v>
      </c>
      <c r="C124" s="187"/>
      <c r="D124" s="187"/>
      <c r="E124" s="146">
        <v>44561</v>
      </c>
      <c r="F124" s="146">
        <v>44196</v>
      </c>
      <c r="G124" s="146">
        <v>43830</v>
      </c>
      <c r="H124" s="146">
        <v>43465</v>
      </c>
    </row>
    <row r="125" spans="1:8" x14ac:dyDescent="0.3">
      <c r="B125" s="21"/>
      <c r="C125" s="21"/>
      <c r="D125" s="21"/>
      <c r="E125" s="147" t="s">
        <v>2</v>
      </c>
      <c r="F125" s="147" t="s">
        <v>2</v>
      </c>
      <c r="G125" s="147" t="s">
        <v>2</v>
      </c>
      <c r="H125" s="147" t="s">
        <v>2</v>
      </c>
    </row>
    <row r="126" spans="1:8" x14ac:dyDescent="0.3">
      <c r="B126" s="21"/>
      <c r="C126" s="21"/>
      <c r="D126" s="21"/>
      <c r="E126" s="28"/>
      <c r="F126" s="28"/>
      <c r="G126" s="28"/>
      <c r="H126" s="28"/>
    </row>
    <row r="127" spans="1:8" x14ac:dyDescent="0.3">
      <c r="A127" s="48" t="s">
        <v>87</v>
      </c>
      <c r="B127" s="22" t="s">
        <v>86</v>
      </c>
      <c r="C127" s="22"/>
      <c r="D127" s="22"/>
      <c r="E127" s="28"/>
      <c r="F127" s="28"/>
      <c r="G127" s="28"/>
      <c r="H127" s="28"/>
    </row>
    <row r="128" spans="1:8" x14ac:dyDescent="0.3">
      <c r="B128" s="22" t="s">
        <v>111</v>
      </c>
      <c r="C128" s="22"/>
      <c r="D128" s="22"/>
      <c r="E128" s="28"/>
      <c r="F128" s="28"/>
      <c r="G128" s="28"/>
      <c r="H128" s="28"/>
    </row>
    <row r="129" spans="1:8" ht="15.6" x14ac:dyDescent="0.3">
      <c r="B129" s="21" t="s">
        <v>112</v>
      </c>
      <c r="C129" s="21"/>
      <c r="D129" s="21"/>
      <c r="E129" s="45">
        <v>0</v>
      </c>
      <c r="F129" s="45">
        <v>0</v>
      </c>
      <c r="G129" s="45">
        <v>0</v>
      </c>
      <c r="H129" s="45">
        <v>0</v>
      </c>
    </row>
    <row r="130" spans="1:8" ht="15.6" x14ac:dyDescent="0.3">
      <c r="B130" s="21" t="s">
        <v>42</v>
      </c>
      <c r="C130" s="21"/>
      <c r="D130" s="21"/>
      <c r="E130" s="45">
        <v>0</v>
      </c>
      <c r="F130" s="45">
        <v>0</v>
      </c>
      <c r="G130" s="45">
        <v>0</v>
      </c>
      <c r="H130" s="45">
        <v>0</v>
      </c>
    </row>
    <row r="131" spans="1:8" ht="15.6" x14ac:dyDescent="0.3">
      <c r="B131" s="180"/>
      <c r="C131" s="180"/>
      <c r="D131" s="180"/>
      <c r="E131" s="45">
        <v>0</v>
      </c>
      <c r="F131" s="45">
        <v>0</v>
      </c>
      <c r="G131" s="45">
        <v>0</v>
      </c>
      <c r="H131" s="45">
        <v>0</v>
      </c>
    </row>
    <row r="132" spans="1:8" ht="15" thickBot="1" x14ac:dyDescent="0.35">
      <c r="B132" s="21" t="s">
        <v>43</v>
      </c>
      <c r="C132" s="21"/>
      <c r="D132" s="21"/>
      <c r="E132" s="71"/>
      <c r="F132" s="71"/>
      <c r="G132" s="71"/>
      <c r="H132" s="71"/>
    </row>
    <row r="133" spans="1:8" ht="16.8" thickTop="1" thickBot="1" x14ac:dyDescent="0.35">
      <c r="B133" s="21"/>
      <c r="C133" s="21"/>
      <c r="D133" s="21"/>
      <c r="E133" s="46">
        <v>0</v>
      </c>
      <c r="F133" s="46">
        <v>0</v>
      </c>
      <c r="G133" s="46">
        <f>SUM(G129:G132)</f>
        <v>0</v>
      </c>
      <c r="H133" s="46">
        <f>SUM(H129:H132)</f>
        <v>0</v>
      </c>
    </row>
    <row r="134" spans="1:8" ht="15" thickTop="1" x14ac:dyDescent="0.3">
      <c r="B134" s="21"/>
      <c r="C134" s="21"/>
      <c r="D134" s="21"/>
      <c r="E134" s="71"/>
      <c r="F134" s="71"/>
      <c r="G134" s="71"/>
      <c r="H134" s="71"/>
    </row>
    <row r="135" spans="1:8" x14ac:dyDescent="0.3">
      <c r="B135" s="21"/>
      <c r="C135" s="21"/>
      <c r="D135" s="21"/>
      <c r="E135" s="71"/>
      <c r="F135" s="71"/>
      <c r="G135" s="71"/>
      <c r="H135" s="71"/>
    </row>
    <row r="136" spans="1:8" x14ac:dyDescent="0.3">
      <c r="A136" s="48" t="s">
        <v>121</v>
      </c>
      <c r="B136" s="22" t="s">
        <v>88</v>
      </c>
      <c r="C136" s="22"/>
      <c r="D136" s="22"/>
      <c r="E136" s="71"/>
      <c r="F136" s="71"/>
      <c r="G136" s="71"/>
      <c r="H136" s="71"/>
    </row>
    <row r="137" spans="1:8" ht="15.6" x14ac:dyDescent="0.3">
      <c r="A137" s="48" t="s">
        <v>89</v>
      </c>
      <c r="B137" s="21" t="s">
        <v>44</v>
      </c>
      <c r="C137" s="21"/>
      <c r="D137" s="21"/>
      <c r="E137" s="45">
        <v>200</v>
      </c>
      <c r="F137" s="45">
        <v>0</v>
      </c>
      <c r="G137" s="45">
        <v>0</v>
      </c>
      <c r="H137" s="45">
        <v>24.5</v>
      </c>
    </row>
    <row r="138" spans="1:8" ht="15.6" x14ac:dyDescent="0.3">
      <c r="A138" s="48" t="s">
        <v>90</v>
      </c>
      <c r="B138" s="21" t="s">
        <v>45</v>
      </c>
      <c r="C138" s="21"/>
      <c r="D138" s="21"/>
      <c r="E138" s="45">
        <v>0</v>
      </c>
      <c r="F138" s="45">
        <v>0</v>
      </c>
      <c r="G138" s="45">
        <v>43.05</v>
      </c>
      <c r="H138" s="45">
        <v>0</v>
      </c>
    </row>
    <row r="139" spans="1:8" ht="16.2" thickBot="1" x14ac:dyDescent="0.35">
      <c r="A139" s="48" t="s">
        <v>91</v>
      </c>
      <c r="B139" s="21" t="s">
        <v>46</v>
      </c>
      <c r="C139" s="21"/>
      <c r="D139" s="21"/>
      <c r="E139" s="85">
        <v>0</v>
      </c>
      <c r="F139" s="85">
        <v>0</v>
      </c>
      <c r="G139" s="85">
        <v>0</v>
      </c>
      <c r="H139" s="85">
        <v>0</v>
      </c>
    </row>
    <row r="140" spans="1:8" ht="16.8" thickTop="1" thickBot="1" x14ac:dyDescent="0.35">
      <c r="B140" s="21"/>
      <c r="C140" s="21"/>
      <c r="D140" s="21"/>
      <c r="E140" s="46">
        <f>SUM(E137:E139)</f>
        <v>200</v>
      </c>
      <c r="F140" s="46">
        <f>SUM(F137:F139)</f>
        <v>0</v>
      </c>
      <c r="G140" s="46">
        <f>SUM(G137:G139)</f>
        <v>43.05</v>
      </c>
      <c r="H140" s="46">
        <f>SUM(H137:H139)</f>
        <v>24.5</v>
      </c>
    </row>
    <row r="141" spans="1:8" ht="16.2" thickTop="1" x14ac:dyDescent="0.3">
      <c r="B141" s="21"/>
      <c r="C141" s="21"/>
      <c r="D141" s="21"/>
      <c r="E141" s="86"/>
      <c r="F141" s="86"/>
      <c r="G141" s="86"/>
      <c r="H141" s="86"/>
    </row>
    <row r="142" spans="1:8" ht="15" thickBot="1" x14ac:dyDescent="0.35">
      <c r="B142" s="21"/>
      <c r="C142" s="21"/>
      <c r="D142" s="21"/>
      <c r="E142" s="71"/>
      <c r="F142" s="71"/>
      <c r="G142" s="71"/>
      <c r="H142" s="71"/>
    </row>
    <row r="143" spans="1:8" ht="16.8" thickTop="1" thickBot="1" x14ac:dyDescent="0.35">
      <c r="A143" s="48" t="s">
        <v>123</v>
      </c>
      <c r="B143" s="22" t="s">
        <v>47</v>
      </c>
      <c r="C143" s="22"/>
      <c r="D143" s="22"/>
      <c r="E143" s="46">
        <v>205.11</v>
      </c>
      <c r="F143" s="46">
        <v>482.19</v>
      </c>
      <c r="G143" s="46">
        <v>848.94</v>
      </c>
      <c r="H143" s="46">
        <v>718.86</v>
      </c>
    </row>
    <row r="144" spans="1:8" ht="15" thickTop="1" x14ac:dyDescent="0.3">
      <c r="B144" s="21"/>
      <c r="C144" s="21"/>
      <c r="D144" s="21"/>
      <c r="E144" s="71"/>
      <c r="F144" s="71"/>
      <c r="G144" s="71"/>
      <c r="H144" s="71"/>
    </row>
    <row r="145" spans="1:9" x14ac:dyDescent="0.3">
      <c r="B145" s="21"/>
      <c r="C145" s="21"/>
      <c r="D145" s="21"/>
      <c r="E145" s="71"/>
      <c r="F145" s="71"/>
      <c r="G145" s="71"/>
      <c r="H145" s="71"/>
    </row>
    <row r="146" spans="1:9" ht="16.2" thickBot="1" x14ac:dyDescent="0.35">
      <c r="B146" s="180"/>
      <c r="C146" s="180"/>
      <c r="D146" s="180"/>
      <c r="E146" s="69"/>
      <c r="F146" s="69"/>
      <c r="G146" s="69"/>
      <c r="H146" s="69"/>
    </row>
    <row r="147" spans="1:9" ht="16.8" thickTop="1" thickBot="1" x14ac:dyDescent="0.35">
      <c r="A147" s="48" t="s">
        <v>124</v>
      </c>
      <c r="B147" s="22" t="s">
        <v>182</v>
      </c>
      <c r="C147" s="22"/>
      <c r="D147" s="22"/>
      <c r="E147" s="46">
        <v>0</v>
      </c>
      <c r="F147" s="46">
        <v>130</v>
      </c>
      <c r="G147" s="46">
        <v>321.2</v>
      </c>
      <c r="H147" s="46">
        <v>400</v>
      </c>
    </row>
    <row r="148" spans="1:9" ht="16.2" thickTop="1" x14ac:dyDescent="0.3">
      <c r="B148" s="22"/>
      <c r="C148" s="22"/>
      <c r="D148" s="22"/>
      <c r="H148" s="70"/>
    </row>
    <row r="149" spans="1:9" ht="15.6" x14ac:dyDescent="0.3">
      <c r="A149" s="48" t="s">
        <v>125</v>
      </c>
      <c r="B149" s="22" t="s">
        <v>9</v>
      </c>
      <c r="C149" s="22"/>
      <c r="D149" s="22"/>
      <c r="E149" s="70"/>
      <c r="F149" s="70"/>
      <c r="G149" s="70"/>
      <c r="H149" s="70"/>
      <c r="I149" s="35"/>
    </row>
    <row r="150" spans="1:9" ht="15.6" x14ac:dyDescent="0.3">
      <c r="A150" s="48" t="s">
        <v>90</v>
      </c>
      <c r="B150" s="21" t="s">
        <v>49</v>
      </c>
      <c r="C150" s="21"/>
      <c r="D150" s="21"/>
      <c r="E150" s="45">
        <v>110.67</v>
      </c>
      <c r="F150" s="45">
        <v>91.55</v>
      </c>
      <c r="G150" s="45">
        <v>174.9</v>
      </c>
      <c r="H150" s="45">
        <v>114.23</v>
      </c>
    </row>
    <row r="151" spans="1:9" ht="15.6" x14ac:dyDescent="0.3">
      <c r="A151" s="48" t="s">
        <v>91</v>
      </c>
      <c r="B151" s="21" t="s">
        <v>50</v>
      </c>
      <c r="C151" s="21"/>
      <c r="D151" s="21"/>
      <c r="E151" s="45">
        <v>168.72</v>
      </c>
      <c r="F151" s="45">
        <v>165.89</v>
      </c>
      <c r="G151" s="45">
        <v>161.82</v>
      </c>
      <c r="H151" s="45">
        <v>158.63</v>
      </c>
    </row>
    <row r="152" spans="1:9" ht="30.75" customHeight="1" x14ac:dyDescent="0.3">
      <c r="A152" s="48" t="s">
        <v>92</v>
      </c>
      <c r="B152" s="182" t="s">
        <v>200</v>
      </c>
      <c r="C152" s="182"/>
      <c r="D152" s="182"/>
      <c r="E152" s="45">
        <v>0</v>
      </c>
      <c r="F152" s="45">
        <v>28.39</v>
      </c>
      <c r="G152" s="45" t="s">
        <v>201</v>
      </c>
      <c r="H152" s="45" t="s">
        <v>201</v>
      </c>
    </row>
    <row r="153" spans="1:9" ht="15.6" x14ac:dyDescent="0.3">
      <c r="A153" s="48" t="s">
        <v>93</v>
      </c>
      <c r="B153" s="21" t="s">
        <v>113</v>
      </c>
      <c r="C153" s="21"/>
      <c r="D153" s="21"/>
      <c r="E153" s="45">
        <v>0</v>
      </c>
      <c r="F153" s="45">
        <v>0</v>
      </c>
      <c r="G153" s="45">
        <v>0</v>
      </c>
      <c r="H153" s="45">
        <v>0</v>
      </c>
    </row>
    <row r="154" spans="1:9" ht="16.2" thickBot="1" x14ac:dyDescent="0.35">
      <c r="A154" s="48" t="s">
        <v>199</v>
      </c>
      <c r="B154" s="21" t="s">
        <v>192</v>
      </c>
      <c r="C154" s="21"/>
      <c r="D154" s="21"/>
      <c r="E154" s="45">
        <v>0</v>
      </c>
      <c r="F154" s="45">
        <v>0</v>
      </c>
      <c r="G154" s="45">
        <v>0</v>
      </c>
      <c r="H154" s="45">
        <v>0</v>
      </c>
    </row>
    <row r="155" spans="1:9" ht="16.8" thickTop="1" thickBot="1" x14ac:dyDescent="0.35">
      <c r="B155" s="183" t="s">
        <v>122</v>
      </c>
      <c r="C155" s="183"/>
      <c r="D155" s="183"/>
      <c r="E155" s="46">
        <f>SUM(E150:E154)</f>
        <v>279.39</v>
      </c>
      <c r="F155" s="46">
        <f>SUM(F150:F154)</f>
        <v>285.83</v>
      </c>
      <c r="G155" s="46">
        <f>SUM(G150:G154)</f>
        <v>336.72</v>
      </c>
      <c r="H155" s="46">
        <f>SUM(H150:H154)</f>
        <v>272.86</v>
      </c>
    </row>
    <row r="156" spans="1:9" ht="16.2" thickTop="1" x14ac:dyDescent="0.3">
      <c r="B156" s="21"/>
      <c r="C156" s="21"/>
      <c r="D156" s="21"/>
      <c r="E156" s="69"/>
      <c r="F156" s="69"/>
      <c r="G156" s="69"/>
      <c r="H156" s="69"/>
    </row>
    <row r="157" spans="1:9" x14ac:dyDescent="0.3">
      <c r="A157" s="48" t="s">
        <v>95</v>
      </c>
      <c r="B157" s="22" t="s">
        <v>94</v>
      </c>
      <c r="C157" s="22"/>
      <c r="D157" s="22"/>
      <c r="E157" s="72"/>
      <c r="F157" s="72"/>
      <c r="G157" s="72"/>
      <c r="H157" s="72"/>
    </row>
    <row r="158" spans="1:9" ht="15.6" x14ac:dyDescent="0.3">
      <c r="A158" s="48" t="s">
        <v>89</v>
      </c>
      <c r="B158" s="21" t="s">
        <v>51</v>
      </c>
      <c r="C158" s="21"/>
      <c r="D158" s="21"/>
      <c r="E158" s="45">
        <v>0</v>
      </c>
      <c r="F158" s="45">
        <v>0</v>
      </c>
      <c r="G158" s="45">
        <v>0</v>
      </c>
      <c r="H158" s="45">
        <v>0</v>
      </c>
    </row>
    <row r="159" spans="1:9" ht="15" thickBot="1" x14ac:dyDescent="0.35">
      <c r="B159" s="21"/>
      <c r="C159" s="21"/>
      <c r="D159" s="21"/>
      <c r="E159" s="71"/>
      <c r="F159" s="71"/>
      <c r="G159" s="71"/>
      <c r="H159" s="71"/>
    </row>
    <row r="160" spans="1:9" ht="16.8" thickTop="1" thickBot="1" x14ac:dyDescent="0.35">
      <c r="B160" s="21"/>
      <c r="C160" s="21"/>
      <c r="D160" s="21"/>
      <c r="E160" s="46">
        <f>SUM(E158:E159)</f>
        <v>0</v>
      </c>
      <c r="F160" s="46">
        <f>SUM(F158:F159)</f>
        <v>0</v>
      </c>
      <c r="G160" s="46">
        <f>SUM(G158:G159)</f>
        <v>0</v>
      </c>
      <c r="H160" s="46">
        <f>SUM(H158:H159)</f>
        <v>0</v>
      </c>
    </row>
    <row r="161" spans="1:8" ht="16.2" thickTop="1" x14ac:dyDescent="0.3">
      <c r="B161" s="21"/>
      <c r="C161" s="21"/>
      <c r="D161" s="21"/>
      <c r="E161" s="70"/>
      <c r="F161" s="70"/>
      <c r="G161" s="70"/>
      <c r="H161" s="70"/>
    </row>
    <row r="162" spans="1:8" ht="15.75" customHeight="1" x14ac:dyDescent="0.3">
      <c r="B162" s="180"/>
      <c r="C162" s="180"/>
      <c r="D162" s="180"/>
      <c r="E162" s="41"/>
      <c r="F162" s="41"/>
      <c r="G162" s="41"/>
      <c r="H162" s="41"/>
    </row>
    <row r="163" spans="1:8" x14ac:dyDescent="0.3">
      <c r="B163" s="180"/>
      <c r="C163" s="180"/>
      <c r="D163" s="180"/>
    </row>
    <row r="164" spans="1:8" x14ac:dyDescent="0.3">
      <c r="B164" s="21"/>
      <c r="C164" s="21"/>
      <c r="D164" s="21"/>
      <c r="E164" s="71"/>
      <c r="F164" s="71"/>
      <c r="G164" s="71"/>
      <c r="H164" s="71"/>
    </row>
    <row r="165" spans="1:8" ht="16.8" hidden="1" thickTop="1" thickBot="1" x14ac:dyDescent="0.35">
      <c r="A165" s="48">
        <v>60.2</v>
      </c>
      <c r="B165" s="21"/>
      <c r="C165" s="21"/>
      <c r="D165" s="21"/>
      <c r="E165" s="46"/>
      <c r="F165" s="46"/>
      <c r="G165" s="46">
        <f>SUM(G163:G164)</f>
        <v>0</v>
      </c>
      <c r="H165" s="46">
        <f>SUM(H163:H164)</f>
        <v>0</v>
      </c>
    </row>
    <row r="166" spans="1:8" x14ac:dyDescent="0.3">
      <c r="B166" s="21"/>
      <c r="C166" s="21"/>
      <c r="D166" s="21"/>
      <c r="E166" s="28"/>
      <c r="F166" s="28"/>
      <c r="G166" s="28"/>
      <c r="H166" s="28"/>
    </row>
    <row r="167" spans="1:8" ht="17.399999999999999" x14ac:dyDescent="0.3">
      <c r="B167" s="24" t="s">
        <v>0</v>
      </c>
      <c r="C167" s="24"/>
      <c r="D167" s="24"/>
      <c r="E167" s="20"/>
      <c r="F167" s="20"/>
      <c r="G167" s="20"/>
      <c r="H167" s="20"/>
    </row>
    <row r="168" spans="1:8" ht="15.6" x14ac:dyDescent="0.3">
      <c r="B168" s="21"/>
      <c r="C168" s="21"/>
      <c r="D168" s="21"/>
      <c r="E168" s="20"/>
      <c r="F168" s="20"/>
      <c r="G168" s="20"/>
      <c r="H168" s="20"/>
    </row>
    <row r="169" spans="1:8" ht="15.6" x14ac:dyDescent="0.3">
      <c r="B169" s="187" t="s">
        <v>41</v>
      </c>
      <c r="C169" s="187"/>
      <c r="D169" s="187"/>
      <c r="E169" s="146">
        <v>44561</v>
      </c>
      <c r="F169" s="146">
        <v>44196</v>
      </c>
      <c r="G169" s="146">
        <v>43830</v>
      </c>
      <c r="H169" s="146">
        <v>43465</v>
      </c>
    </row>
    <row r="170" spans="1:8" x14ac:dyDescent="0.3">
      <c r="B170" s="21"/>
      <c r="C170" s="21"/>
      <c r="D170" s="21"/>
      <c r="E170" s="147" t="s">
        <v>2</v>
      </c>
      <c r="F170" s="147" t="s">
        <v>2</v>
      </c>
      <c r="G170" s="147" t="s">
        <v>2</v>
      </c>
      <c r="H170" s="147" t="s">
        <v>2</v>
      </c>
    </row>
    <row r="171" spans="1:8" x14ac:dyDescent="0.3">
      <c r="B171" s="21"/>
      <c r="C171" s="21"/>
      <c r="D171" s="21"/>
      <c r="E171" s="28"/>
      <c r="F171" s="28"/>
      <c r="G171" s="28"/>
      <c r="H171" s="28"/>
    </row>
    <row r="172" spans="1:8" x14ac:dyDescent="0.3">
      <c r="B172" s="180"/>
      <c r="C172" s="180"/>
      <c r="D172" s="180"/>
    </row>
    <row r="173" spans="1:8" ht="15.6" x14ac:dyDescent="0.3">
      <c r="A173" s="48">
        <v>13</v>
      </c>
      <c r="B173" s="22" t="s">
        <v>96</v>
      </c>
      <c r="C173" s="22"/>
      <c r="D173" s="22"/>
      <c r="E173" s="20"/>
      <c r="F173" s="20"/>
      <c r="G173" s="20"/>
      <c r="H173" s="20"/>
    </row>
    <row r="174" spans="1:8" ht="15.6" x14ac:dyDescent="0.3">
      <c r="A174" s="48" t="s">
        <v>89</v>
      </c>
      <c r="B174" s="21" t="s">
        <v>114</v>
      </c>
      <c r="C174" s="21"/>
      <c r="D174" s="21"/>
      <c r="E174" s="39">
        <v>0</v>
      </c>
      <c r="F174" s="39">
        <v>0</v>
      </c>
      <c r="G174" s="39">
        <v>0</v>
      </c>
      <c r="H174" s="39">
        <v>0</v>
      </c>
    </row>
    <row r="175" spans="1:8" ht="15.6" x14ac:dyDescent="0.3">
      <c r="A175" s="48" t="s">
        <v>90</v>
      </c>
      <c r="B175" s="21" t="s">
        <v>29</v>
      </c>
      <c r="C175" s="21"/>
      <c r="D175" s="21"/>
      <c r="E175" s="39">
        <v>1.02</v>
      </c>
      <c r="F175" s="39">
        <v>1.02</v>
      </c>
      <c r="G175" s="39">
        <v>1.04</v>
      </c>
      <c r="H175" s="39">
        <v>0.89</v>
      </c>
    </row>
    <row r="176" spans="1:8" ht="16.2" thickBot="1" x14ac:dyDescent="0.35">
      <c r="B176" s="21"/>
      <c r="C176" s="21"/>
      <c r="D176" s="21"/>
      <c r="E176" s="20"/>
      <c r="F176" s="20"/>
      <c r="G176" s="20"/>
      <c r="H176" s="20"/>
    </row>
    <row r="177" spans="1:8" ht="16.8" thickTop="1" thickBot="1" x14ac:dyDescent="0.35">
      <c r="B177" s="21"/>
      <c r="C177" s="21"/>
      <c r="D177" s="21"/>
      <c r="E177" s="38">
        <f>SUM(E174:E176)</f>
        <v>1.02</v>
      </c>
      <c r="F177" s="38">
        <f>SUM(F174:F176)</f>
        <v>1.02</v>
      </c>
      <c r="G177" s="38">
        <f>SUM(G174:G176)</f>
        <v>1.04</v>
      </c>
      <c r="H177" s="38">
        <f>SUM(H174:H176)</f>
        <v>0.89</v>
      </c>
    </row>
    <row r="178" spans="1:8" ht="16.2" thickTop="1" x14ac:dyDescent="0.3">
      <c r="B178" s="21"/>
      <c r="C178" s="21"/>
      <c r="D178" s="21"/>
      <c r="E178" s="20"/>
      <c r="F178" s="20"/>
      <c r="G178" s="20"/>
      <c r="H178" s="20"/>
    </row>
    <row r="179" spans="1:8" ht="15.6" x14ac:dyDescent="0.3">
      <c r="A179" s="48" t="s">
        <v>91</v>
      </c>
      <c r="B179" s="21" t="s">
        <v>52</v>
      </c>
      <c r="C179" s="21"/>
      <c r="D179" s="21"/>
      <c r="E179" s="39">
        <v>180.45</v>
      </c>
      <c r="F179" s="39">
        <v>175.18</v>
      </c>
      <c r="G179" s="39">
        <v>189.17</v>
      </c>
      <c r="H179" s="39">
        <v>193.17</v>
      </c>
    </row>
    <row r="180" spans="1:8" ht="15.6" x14ac:dyDescent="0.3">
      <c r="A180" s="48" t="s">
        <v>92</v>
      </c>
      <c r="B180" s="21" t="s">
        <v>31</v>
      </c>
      <c r="C180" s="21"/>
      <c r="D180" s="21"/>
      <c r="E180" s="39">
        <v>0</v>
      </c>
      <c r="F180" s="39">
        <v>0</v>
      </c>
      <c r="G180" s="39">
        <v>0</v>
      </c>
      <c r="H180" s="39">
        <v>0</v>
      </c>
    </row>
    <row r="181" spans="1:8" ht="16.2" thickBot="1" x14ac:dyDescent="0.35">
      <c r="B181" s="21"/>
      <c r="C181" s="21"/>
      <c r="D181" s="21"/>
      <c r="E181" s="20"/>
      <c r="F181" s="20"/>
      <c r="G181" s="20"/>
      <c r="H181" s="20"/>
    </row>
    <row r="182" spans="1:8" ht="16.8" thickTop="1" thickBot="1" x14ac:dyDescent="0.35">
      <c r="B182" s="21"/>
      <c r="C182" s="21"/>
      <c r="D182" s="21"/>
      <c r="E182" s="38">
        <f>SUM(E179:E181)</f>
        <v>180.45</v>
      </c>
      <c r="F182" s="38">
        <f>SUM(F179:F181)</f>
        <v>175.18</v>
      </c>
      <c r="G182" s="38">
        <f>SUM(G179:G181)</f>
        <v>189.17</v>
      </c>
      <c r="H182" s="38">
        <f>SUM(H179:H181)</f>
        <v>193.17</v>
      </c>
    </row>
    <row r="183" spans="1:8" ht="16.8" thickTop="1" thickBot="1" x14ac:dyDescent="0.35">
      <c r="B183" s="21"/>
      <c r="C183" s="21"/>
      <c r="D183" s="21"/>
      <c r="E183" s="20"/>
      <c r="F183" s="20"/>
      <c r="G183" s="20"/>
      <c r="H183" s="20"/>
    </row>
    <row r="184" spans="1:8" ht="16.2" thickBot="1" x14ac:dyDescent="0.35">
      <c r="B184" s="21"/>
      <c r="C184" s="21"/>
      <c r="D184" s="21"/>
      <c r="E184" s="40">
        <f>E177-E182</f>
        <v>-179.42999999999998</v>
      </c>
      <c r="F184" s="40">
        <f>F177-F182</f>
        <v>-174.16</v>
      </c>
      <c r="G184" s="40">
        <f>G177-G182</f>
        <v>-188.13</v>
      </c>
      <c r="H184" s="40">
        <f>H177-H182</f>
        <v>-192.28</v>
      </c>
    </row>
    <row r="185" spans="1:8" x14ac:dyDescent="0.3">
      <c r="B185" s="180"/>
      <c r="C185" s="180"/>
      <c r="D185" s="180"/>
    </row>
    <row r="186" spans="1:8" x14ac:dyDescent="0.3">
      <c r="B186" s="180"/>
      <c r="C186" s="180"/>
      <c r="D186" s="180"/>
    </row>
    <row r="187" spans="1:8" x14ac:dyDescent="0.3">
      <c r="B187" s="180"/>
      <c r="C187" s="180"/>
      <c r="D187" s="180"/>
    </row>
    <row r="188" spans="1:8" x14ac:dyDescent="0.3">
      <c r="B188" s="180"/>
      <c r="C188" s="180"/>
      <c r="D188" s="180"/>
    </row>
    <row r="189" spans="1:8" ht="15.6" x14ac:dyDescent="0.3">
      <c r="B189" s="180"/>
      <c r="C189" s="180"/>
      <c r="D189" s="180"/>
      <c r="E189" s="20"/>
      <c r="F189" s="20"/>
      <c r="G189" s="20"/>
      <c r="H189" s="20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&amp;L&amp;D&amp;C&amp;"Times New Roman,Standaard"&amp;F
&amp;A&amp;R&amp;P/&amp;N</oddHeader>
    <oddFooter>&amp;L&amp;F</oddFooter>
  </headerFooter>
  <rowBreaks count="3" manualBreakCount="3">
    <brk id="77" max="6" man="1"/>
    <brk id="120" max="16383" man="1"/>
    <brk id="1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40"/>
  <sheetViews>
    <sheetView view="pageLayout" workbookViewId="0">
      <selection activeCell="C5" sqref="C5"/>
    </sheetView>
  </sheetViews>
  <sheetFormatPr defaultColWidth="9.109375" defaultRowHeight="14.4" x14ac:dyDescent="0.3"/>
  <cols>
    <col min="1" max="1" width="19.33203125" style="132" customWidth="1"/>
    <col min="2" max="2" width="45.44140625" style="133" customWidth="1"/>
    <col min="3" max="3" width="35.109375" style="112" customWidth="1"/>
    <col min="4" max="4" width="11" style="90" customWidth="1"/>
    <col min="5" max="5" width="6.109375" style="35" customWidth="1"/>
    <col min="6" max="6" width="7.33203125" style="35" customWidth="1"/>
    <col min="7" max="7" width="6.6640625" style="35" customWidth="1"/>
    <col min="8" max="8" width="9.109375" style="35"/>
    <col min="9" max="9" width="6.88671875" style="35" customWidth="1"/>
    <col min="10" max="24" width="9.109375" style="35"/>
    <col min="25" max="27" width="13" style="35" customWidth="1"/>
    <col min="28" max="28" width="9.109375" style="35"/>
    <col min="29" max="29" width="13.88671875" style="35" customWidth="1"/>
    <col min="30" max="16384" width="9.109375" style="35"/>
  </cols>
  <sheetData>
    <row r="1" spans="1:28" ht="18" x14ac:dyDescent="0.3">
      <c r="A1" s="191" t="s">
        <v>228</v>
      </c>
      <c r="B1" s="130"/>
    </row>
    <row r="2" spans="1:28" x14ac:dyDescent="0.3">
      <c r="A2" s="139" t="s">
        <v>127</v>
      </c>
      <c r="B2" s="134" t="s">
        <v>163</v>
      </c>
      <c r="C2" s="113" t="s">
        <v>179</v>
      </c>
    </row>
    <row r="3" spans="1:28" ht="27" x14ac:dyDescent="0.3">
      <c r="A3" s="117" t="s">
        <v>221</v>
      </c>
      <c r="B3" s="116" t="s">
        <v>222</v>
      </c>
      <c r="C3" s="101" t="s">
        <v>234</v>
      </c>
    </row>
    <row r="4" spans="1:28" x14ac:dyDescent="0.3">
      <c r="A4" s="247"/>
      <c r="B4" s="135"/>
      <c r="C4" s="114"/>
    </row>
    <row r="5" spans="1:28" ht="18" x14ac:dyDescent="0.3">
      <c r="A5" s="191" t="s">
        <v>230</v>
      </c>
      <c r="B5" s="135"/>
      <c r="C5" s="114"/>
    </row>
    <row r="6" spans="1:28" x14ac:dyDescent="0.3">
      <c r="A6" s="139" t="s">
        <v>127</v>
      </c>
      <c r="B6" s="134" t="s">
        <v>163</v>
      </c>
      <c r="C6" s="113" t="s">
        <v>179</v>
      </c>
    </row>
    <row r="7" spans="1:28" x14ac:dyDescent="0.3">
      <c r="A7" s="117" t="s">
        <v>231</v>
      </c>
      <c r="B7" s="116" t="s">
        <v>229</v>
      </c>
      <c r="C7" s="101" t="s">
        <v>232</v>
      </c>
    </row>
    <row r="8" spans="1:28" x14ac:dyDescent="0.3">
      <c r="A8" s="247"/>
      <c r="B8" s="135"/>
      <c r="C8" s="114"/>
    </row>
    <row r="9" spans="1:28" x14ac:dyDescent="0.3">
      <c r="A9" s="247"/>
      <c r="B9" s="135"/>
      <c r="C9" s="114"/>
    </row>
    <row r="11" spans="1:28" ht="18" x14ac:dyDescent="0.3">
      <c r="A11" s="191" t="s">
        <v>195</v>
      </c>
      <c r="B11" s="130"/>
    </row>
    <row r="12" spans="1:28" x14ac:dyDescent="0.3">
      <c r="A12" s="139" t="s">
        <v>127</v>
      </c>
      <c r="B12" s="134" t="s">
        <v>163</v>
      </c>
      <c r="C12" s="113" t="s">
        <v>179</v>
      </c>
    </row>
    <row r="13" spans="1:28" ht="15" customHeight="1" x14ac:dyDescent="0.3">
      <c r="A13" s="117"/>
      <c r="B13" s="116"/>
      <c r="C13" s="101"/>
      <c r="D13" s="109"/>
      <c r="E13" s="88"/>
      <c r="AB13" s="36"/>
    </row>
    <row r="15" spans="1:28" ht="18" x14ac:dyDescent="0.3">
      <c r="A15" s="191" t="s">
        <v>173</v>
      </c>
      <c r="B15" s="192"/>
    </row>
    <row r="16" spans="1:28" x14ac:dyDescent="0.3">
      <c r="A16" s="139" t="s">
        <v>127</v>
      </c>
      <c r="B16" s="134" t="s">
        <v>163</v>
      </c>
      <c r="C16" s="113" t="s">
        <v>179</v>
      </c>
    </row>
    <row r="17" spans="1:32" ht="15" customHeight="1" x14ac:dyDescent="0.3">
      <c r="A17" s="117"/>
      <c r="B17" s="116"/>
      <c r="C17" s="101"/>
      <c r="D17" s="109"/>
      <c r="E17" s="88"/>
      <c r="AB17" s="36"/>
    </row>
    <row r="18" spans="1:32" ht="16.5" customHeight="1" x14ac:dyDescent="0.3">
      <c r="A18" s="140"/>
      <c r="B18" s="135"/>
      <c r="C18" s="114"/>
      <c r="E18" s="89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ht="29.25" customHeight="1" x14ac:dyDescent="0.3">
      <c r="A19" s="191" t="s">
        <v>164</v>
      </c>
      <c r="B19" s="135"/>
      <c r="C19" s="102"/>
      <c r="D19" s="107"/>
      <c r="E19" s="89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ht="26.4" x14ac:dyDescent="0.3">
      <c r="A20" s="141" t="s">
        <v>155</v>
      </c>
      <c r="B20" s="116" t="s">
        <v>154</v>
      </c>
      <c r="C20" s="103" t="s">
        <v>170</v>
      </c>
      <c r="D20" s="109" t="s">
        <v>147</v>
      </c>
    </row>
    <row r="21" spans="1:32" ht="16.2" thickBot="1" x14ac:dyDescent="0.35">
      <c r="A21" s="140"/>
      <c r="B21" s="135"/>
      <c r="C21" s="102"/>
      <c r="D21" s="109"/>
    </row>
    <row r="22" spans="1:32" ht="16.8" thickTop="1" thickBot="1" x14ac:dyDescent="0.35">
      <c r="A22" s="142" t="s">
        <v>147</v>
      </c>
      <c r="B22" s="131" t="s">
        <v>172</v>
      </c>
      <c r="C22" s="102"/>
      <c r="D22" s="109"/>
    </row>
    <row r="23" spans="1:32" ht="18.600000000000001" thickTop="1" x14ac:dyDescent="0.3">
      <c r="A23" s="191" t="s">
        <v>156</v>
      </c>
      <c r="B23" s="135"/>
      <c r="C23" s="102"/>
      <c r="D23" s="107"/>
    </row>
    <row r="24" spans="1:32" ht="15" customHeight="1" x14ac:dyDescent="0.3">
      <c r="A24" s="141" t="s">
        <v>158</v>
      </c>
      <c r="B24" s="116" t="s">
        <v>157</v>
      </c>
      <c r="C24" s="103"/>
    </row>
    <row r="25" spans="1:32" ht="10.5" customHeight="1" x14ac:dyDescent="0.3">
      <c r="A25" s="140"/>
      <c r="B25" s="135"/>
      <c r="C25" s="102"/>
    </row>
    <row r="26" spans="1:32" ht="18.75" customHeight="1" x14ac:dyDescent="0.3">
      <c r="A26" s="191" t="s">
        <v>186</v>
      </c>
      <c r="B26" s="135"/>
      <c r="C26" s="114"/>
      <c r="E26" s="89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ht="33.75" customHeight="1" x14ac:dyDescent="0.3">
      <c r="A27" s="141" t="s">
        <v>181</v>
      </c>
      <c r="B27" s="136" t="s">
        <v>174</v>
      </c>
      <c r="C27" s="117" t="s">
        <v>185</v>
      </c>
      <c r="E27" s="89"/>
      <c r="F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33" customHeight="1" x14ac:dyDescent="0.3">
      <c r="A28" s="143" t="s">
        <v>176</v>
      </c>
      <c r="B28" s="136" t="s">
        <v>175</v>
      </c>
      <c r="C28" s="117" t="s">
        <v>185</v>
      </c>
      <c r="E28" s="89"/>
      <c r="F28" s="37"/>
      <c r="H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ht="16.5" customHeight="1" x14ac:dyDescent="0.3">
      <c r="A29" s="143" t="s">
        <v>178</v>
      </c>
      <c r="B29" s="136" t="s">
        <v>177</v>
      </c>
      <c r="C29" s="117" t="s">
        <v>180</v>
      </c>
      <c r="E29" s="89"/>
      <c r="F29" s="37"/>
      <c r="H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ht="16.5" customHeight="1" x14ac:dyDescent="0.3">
      <c r="A30" s="140"/>
      <c r="B30" s="135"/>
      <c r="C30" s="114"/>
      <c r="E30" s="89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9.5" customHeight="1" x14ac:dyDescent="0.3">
      <c r="A31" s="191" t="s">
        <v>187</v>
      </c>
      <c r="B31" s="137"/>
      <c r="C31" s="105"/>
      <c r="E31" s="89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ht="16.5" customHeight="1" x14ac:dyDescent="0.3">
      <c r="A32" s="141" t="s">
        <v>162</v>
      </c>
      <c r="B32" s="116" t="s">
        <v>161</v>
      </c>
      <c r="C32" s="101"/>
      <c r="E32" s="89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ht="16.5" customHeight="1" x14ac:dyDescent="0.3">
      <c r="A33" s="144" t="s">
        <v>166</v>
      </c>
      <c r="B33" s="138" t="s">
        <v>165</v>
      </c>
      <c r="C33" s="104" t="s">
        <v>167</v>
      </c>
      <c r="E33" s="89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ht="36.75" customHeight="1" x14ac:dyDescent="0.3">
      <c r="A34" s="144" t="s">
        <v>169</v>
      </c>
      <c r="B34" s="138" t="s">
        <v>168</v>
      </c>
      <c r="C34" s="117" t="s">
        <v>189</v>
      </c>
      <c r="E34" s="89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ht="15" customHeight="1" x14ac:dyDescent="0.3">
      <c r="A35" s="140"/>
      <c r="B35" s="135"/>
      <c r="C35" s="102"/>
    </row>
    <row r="36" spans="1:32" ht="18" x14ac:dyDescent="0.3">
      <c r="A36" s="191" t="s">
        <v>188</v>
      </c>
      <c r="B36" s="135"/>
      <c r="C36" s="102"/>
      <c r="D36" s="107"/>
    </row>
    <row r="37" spans="1:32" x14ac:dyDescent="0.3">
      <c r="A37" s="144" t="s">
        <v>128</v>
      </c>
      <c r="B37" s="138" t="s">
        <v>63</v>
      </c>
      <c r="C37" s="104"/>
    </row>
    <row r="38" spans="1:32" x14ac:dyDescent="0.3">
      <c r="A38" s="144" t="s">
        <v>129</v>
      </c>
      <c r="B38" s="138" t="s">
        <v>130</v>
      </c>
      <c r="C38" s="104"/>
    </row>
    <row r="39" spans="1:32" x14ac:dyDescent="0.3">
      <c r="A39" s="144" t="s">
        <v>160</v>
      </c>
      <c r="B39" s="138" t="s">
        <v>159</v>
      </c>
      <c r="C39" s="104"/>
    </row>
    <row r="40" spans="1:32" s="106" customFormat="1" x14ac:dyDescent="0.3">
      <c r="A40" s="132"/>
      <c r="B40" s="133"/>
      <c r="C40" s="115"/>
      <c r="D40" s="108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&amp;L&amp;D&amp;C&amp;"Times New Roman,Standaard"&amp;F
&amp;A&amp;R&amp;P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tabSelected="1" view="pageLayout" workbookViewId="0">
      <selection activeCell="A9" sqref="A9:XFD9"/>
    </sheetView>
  </sheetViews>
  <sheetFormatPr defaultRowHeight="14.4" x14ac:dyDescent="0.3"/>
  <cols>
    <col min="1" max="2" width="21.88671875" customWidth="1"/>
    <col min="3" max="3" width="23.5546875" customWidth="1"/>
    <col min="4" max="4" width="12.109375" customWidth="1"/>
    <col min="5" max="5" width="5.33203125" style="35" customWidth="1"/>
    <col min="6" max="6" width="12.109375" customWidth="1"/>
    <col min="7" max="7" width="5.33203125" style="35" customWidth="1"/>
    <col min="9" max="11" width="5.33203125" style="35" customWidth="1"/>
    <col min="15" max="15" width="7.5546875" customWidth="1"/>
    <col min="16" max="16" width="11.109375" customWidth="1"/>
    <col min="17" max="17" width="47.44140625" customWidth="1"/>
    <col min="19" max="19" width="10.88671875" customWidth="1"/>
    <col min="21" max="21" width="10.33203125" customWidth="1"/>
  </cols>
  <sheetData>
    <row r="1" spans="1:12" x14ac:dyDescent="0.3">
      <c r="B1" s="193"/>
      <c r="C1" s="193"/>
      <c r="D1" s="193" t="s">
        <v>193</v>
      </c>
      <c r="E1" s="194"/>
      <c r="F1" s="193" t="s">
        <v>193</v>
      </c>
      <c r="G1" s="194"/>
      <c r="H1" s="193" t="s">
        <v>193</v>
      </c>
      <c r="I1" s="194"/>
      <c r="L1" s="35"/>
    </row>
    <row r="2" spans="1:12" x14ac:dyDescent="0.3">
      <c r="B2" s="193"/>
      <c r="C2" s="193"/>
      <c r="D2" s="195">
        <v>2022</v>
      </c>
      <c r="E2" s="194"/>
      <c r="F2" s="195">
        <v>2021</v>
      </c>
      <c r="G2" s="194"/>
      <c r="H2" s="195">
        <v>2020</v>
      </c>
      <c r="I2" s="194"/>
      <c r="L2" s="35"/>
    </row>
    <row r="3" spans="1:12" ht="15" thickBot="1" x14ac:dyDescent="0.35">
      <c r="A3" s="22" t="s">
        <v>64</v>
      </c>
      <c r="B3" s="193"/>
      <c r="C3" s="193"/>
      <c r="D3" s="193"/>
      <c r="E3" s="194"/>
      <c r="F3" s="193"/>
      <c r="G3" s="194"/>
      <c r="H3" s="193"/>
      <c r="I3" s="194"/>
      <c r="L3" s="35"/>
    </row>
    <row r="4" spans="1:12" ht="15" thickTop="1" x14ac:dyDescent="0.3">
      <c r="A4" s="22" t="s">
        <v>65</v>
      </c>
      <c r="B4" s="220" t="s">
        <v>210</v>
      </c>
      <c r="C4" s="221"/>
      <c r="D4" s="222">
        <v>2021</v>
      </c>
      <c r="E4" s="199"/>
      <c r="F4" s="222">
        <v>2020</v>
      </c>
      <c r="G4" s="199"/>
      <c r="H4" s="222">
        <v>2019</v>
      </c>
      <c r="I4" s="248"/>
      <c r="J4" s="149"/>
      <c r="K4" s="149"/>
      <c r="L4" s="35"/>
    </row>
    <row r="5" spans="1:12" ht="15" thickBot="1" x14ac:dyDescent="0.35">
      <c r="B5" s="223" t="s">
        <v>211</v>
      </c>
      <c r="C5" s="224"/>
      <c r="D5" s="225">
        <v>2022</v>
      </c>
      <c r="E5" s="199"/>
      <c r="F5" s="225">
        <v>2021</v>
      </c>
      <c r="G5" s="199"/>
      <c r="H5" s="225">
        <v>2020</v>
      </c>
      <c r="I5" s="248"/>
      <c r="J5" s="149"/>
      <c r="K5" s="149"/>
      <c r="L5" s="35"/>
    </row>
    <row r="6" spans="1:12" ht="16.2" thickTop="1" x14ac:dyDescent="0.3">
      <c r="B6" s="23" t="s">
        <v>115</v>
      </c>
      <c r="C6" s="28"/>
      <c r="D6" s="68">
        <v>20</v>
      </c>
      <c r="E6" s="73"/>
      <c r="F6" s="68">
        <v>0</v>
      </c>
      <c r="G6" s="73"/>
      <c r="H6" s="68">
        <v>0</v>
      </c>
      <c r="I6" s="110"/>
      <c r="J6" s="150"/>
      <c r="K6" s="150"/>
      <c r="L6" s="35"/>
    </row>
    <row r="7" spans="1:12" ht="15.6" x14ac:dyDescent="0.3">
      <c r="B7" s="23" t="s">
        <v>29</v>
      </c>
      <c r="C7" s="43"/>
      <c r="D7" s="68">
        <v>1.02</v>
      </c>
      <c r="E7" s="73"/>
      <c r="F7" s="68">
        <v>1.02</v>
      </c>
      <c r="G7" s="73"/>
      <c r="H7" s="68">
        <v>1.04</v>
      </c>
      <c r="I7" s="110"/>
      <c r="J7" s="150"/>
      <c r="K7" s="150"/>
      <c r="L7" s="35"/>
    </row>
    <row r="8" spans="1:12" ht="15.6" x14ac:dyDescent="0.3">
      <c r="B8" s="23"/>
      <c r="C8" s="42"/>
      <c r="D8" s="68"/>
      <c r="E8" s="73"/>
      <c r="F8" s="68"/>
      <c r="G8" s="73"/>
      <c r="H8" s="68"/>
      <c r="I8" s="110"/>
      <c r="J8" s="150"/>
      <c r="K8" s="150"/>
      <c r="L8" s="35"/>
    </row>
    <row r="9" spans="1:12" ht="16.2" thickBot="1" x14ac:dyDescent="0.35">
      <c r="A9" s="21"/>
      <c r="B9" s="25"/>
      <c r="C9" s="28"/>
      <c r="D9" s="71"/>
      <c r="E9" s="71"/>
      <c r="F9" s="71"/>
      <c r="G9" s="71"/>
      <c r="H9" s="71"/>
      <c r="I9" s="71"/>
      <c r="J9" s="71"/>
      <c r="K9" s="71"/>
      <c r="L9" s="35"/>
    </row>
    <row r="10" spans="1:12" ht="16.8" thickTop="1" thickBot="1" x14ac:dyDescent="0.35">
      <c r="A10" s="23" t="s">
        <v>66</v>
      </c>
      <c r="B10" s="25"/>
      <c r="C10" s="28"/>
      <c r="D10" s="203">
        <f>SUM(D6:D9)</f>
        <v>21.02</v>
      </c>
      <c r="E10" s="204"/>
      <c r="F10" s="203">
        <f>SUM(F6:F9)</f>
        <v>1.02</v>
      </c>
      <c r="G10" s="204"/>
      <c r="H10" s="203">
        <f>SUM(H6:H9)</f>
        <v>1.04</v>
      </c>
      <c r="I10" s="249"/>
      <c r="J10" s="70"/>
      <c r="K10" s="70"/>
      <c r="L10" s="35"/>
    </row>
    <row r="11" spans="1:12" ht="15" thickTop="1" x14ac:dyDescent="0.3">
      <c r="B11" s="193"/>
      <c r="C11" s="193"/>
      <c r="D11" s="205"/>
      <c r="E11" s="206"/>
      <c r="F11" s="205"/>
      <c r="G11" s="206"/>
      <c r="H11" s="205"/>
      <c r="I11" s="206"/>
      <c r="J11" s="77"/>
      <c r="K11" s="77"/>
      <c r="L11" s="35"/>
    </row>
    <row r="12" spans="1:12" ht="15.6" x14ac:dyDescent="0.3">
      <c r="A12" s="22" t="s">
        <v>67</v>
      </c>
      <c r="B12" s="193"/>
      <c r="C12" s="193"/>
      <c r="D12" s="74" t="s">
        <v>225</v>
      </c>
      <c r="E12" s="75"/>
      <c r="F12" s="74" t="s">
        <v>224</v>
      </c>
      <c r="G12" s="75"/>
      <c r="H12" s="74" t="s">
        <v>194</v>
      </c>
      <c r="I12" s="75"/>
      <c r="J12" s="75"/>
      <c r="K12" s="75"/>
      <c r="L12" s="35"/>
    </row>
    <row r="13" spans="1:12" ht="15.6" x14ac:dyDescent="0.3">
      <c r="B13" s="23" t="s">
        <v>115</v>
      </c>
      <c r="C13" s="28"/>
      <c r="D13" s="68"/>
      <c r="E13" s="73"/>
      <c r="F13" s="68">
        <v>0</v>
      </c>
      <c r="G13" s="73"/>
      <c r="H13" s="68">
        <v>0</v>
      </c>
      <c r="I13" s="110"/>
      <c r="J13" s="150"/>
      <c r="K13" s="150"/>
      <c r="L13" s="35"/>
    </row>
    <row r="14" spans="1:12" ht="15.6" x14ac:dyDescent="0.3">
      <c r="B14" s="23" t="s">
        <v>29</v>
      </c>
      <c r="C14" s="43"/>
      <c r="D14" s="68"/>
      <c r="E14" s="73"/>
      <c r="F14" s="68">
        <v>1.02</v>
      </c>
      <c r="G14" s="73"/>
      <c r="H14" s="68">
        <v>1.04</v>
      </c>
      <c r="I14" s="110"/>
      <c r="J14" s="150"/>
      <c r="K14" s="150"/>
      <c r="L14" s="35"/>
    </row>
    <row r="15" spans="1:12" ht="16.2" thickBot="1" x14ac:dyDescent="0.35">
      <c r="A15" s="23"/>
      <c r="B15" s="25"/>
      <c r="C15" s="42"/>
      <c r="D15" s="71"/>
      <c r="E15" s="71"/>
      <c r="F15" s="71"/>
      <c r="G15" s="71"/>
      <c r="H15" s="71"/>
      <c r="I15" s="71"/>
      <c r="J15" s="71"/>
      <c r="K15" s="71"/>
      <c r="L15" s="35"/>
    </row>
    <row r="16" spans="1:12" ht="16.8" thickTop="1" thickBot="1" x14ac:dyDescent="0.35">
      <c r="A16" s="23"/>
      <c r="B16" s="25"/>
      <c r="C16" s="42" t="s">
        <v>2</v>
      </c>
      <c r="D16" s="203"/>
      <c r="E16" s="204"/>
      <c r="F16" s="203">
        <f>SUM(F13:F14)</f>
        <v>1.02</v>
      </c>
      <c r="G16" s="204"/>
      <c r="H16" s="203">
        <f>SUM(H13:H14)</f>
        <v>1.04</v>
      </c>
      <c r="I16" s="249"/>
      <c r="J16" s="70"/>
      <c r="K16" s="70"/>
      <c r="L16" s="35"/>
    </row>
    <row r="17" spans="1:12" ht="16.8" thickTop="1" thickBot="1" x14ac:dyDescent="0.35">
      <c r="A17" s="23"/>
      <c r="B17" s="25"/>
      <c r="C17" s="42"/>
      <c r="D17" s="150"/>
      <c r="E17" s="150"/>
      <c r="F17" s="150"/>
      <c r="G17" s="150"/>
      <c r="H17" s="150"/>
      <c r="I17" s="150"/>
      <c r="J17" s="70"/>
      <c r="K17" s="70"/>
      <c r="L17" s="35"/>
    </row>
    <row r="18" spans="1:12" ht="16.2" thickBot="1" x14ac:dyDescent="0.35">
      <c r="A18" s="47" t="s">
        <v>71</v>
      </c>
      <c r="B18" s="25" t="s">
        <v>74</v>
      </c>
      <c r="C18" s="42"/>
      <c r="D18" s="207"/>
      <c r="E18" s="208"/>
      <c r="F18" s="207">
        <f>F16-F10</f>
        <v>0</v>
      </c>
      <c r="G18" s="208"/>
      <c r="H18" s="207">
        <f>H16-H10</f>
        <v>0</v>
      </c>
      <c r="I18" s="249"/>
      <c r="J18" s="70"/>
      <c r="K18" s="70"/>
      <c r="L18" s="35"/>
    </row>
    <row r="19" spans="1:12" ht="15.6" x14ac:dyDescent="0.3">
      <c r="A19" s="23"/>
      <c r="B19" s="25"/>
      <c r="C19" s="42"/>
      <c r="D19" s="42"/>
      <c r="E19" s="42"/>
      <c r="F19" s="42"/>
      <c r="G19" s="42"/>
      <c r="H19" s="42"/>
      <c r="I19" s="42"/>
      <c r="J19" s="26"/>
      <c r="K19" s="26"/>
      <c r="L19" s="35"/>
    </row>
    <row r="20" spans="1:12" x14ac:dyDescent="0.3">
      <c r="B20" s="193"/>
      <c r="C20" s="193"/>
      <c r="D20" s="193"/>
      <c r="E20" s="194"/>
      <c r="F20" s="193"/>
      <c r="G20" s="194"/>
      <c r="H20" s="193"/>
      <c r="I20" s="194"/>
      <c r="L20" s="35"/>
    </row>
    <row r="21" spans="1:12" ht="16.2" thickBot="1" x14ac:dyDescent="0.35">
      <c r="A21" s="22" t="s">
        <v>32</v>
      </c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35"/>
    </row>
    <row r="22" spans="1:12" ht="15" thickTop="1" x14ac:dyDescent="0.3">
      <c r="A22" s="22" t="s">
        <v>68</v>
      </c>
      <c r="B22" s="196" t="s">
        <v>117</v>
      </c>
      <c r="C22" s="197"/>
      <c r="D22" s="198">
        <v>2021</v>
      </c>
      <c r="E22" s="199"/>
      <c r="F22" s="198">
        <v>2020</v>
      </c>
      <c r="G22" s="199"/>
      <c r="H22" s="198">
        <v>2019</v>
      </c>
      <c r="I22" s="248"/>
      <c r="J22" s="149"/>
      <c r="K22" s="149"/>
      <c r="L22" s="35"/>
    </row>
    <row r="23" spans="1:12" ht="15" thickBot="1" x14ac:dyDescent="0.35">
      <c r="A23" s="22"/>
      <c r="B23" s="200" t="s">
        <v>118</v>
      </c>
      <c r="C23" s="201"/>
      <c r="D23" s="202">
        <v>2022</v>
      </c>
      <c r="E23" s="199"/>
      <c r="F23" s="202">
        <v>2021</v>
      </c>
      <c r="G23" s="199"/>
      <c r="H23" s="202">
        <v>2020</v>
      </c>
      <c r="I23" s="248"/>
      <c r="J23" s="149"/>
      <c r="K23" s="149"/>
      <c r="L23" s="35"/>
    </row>
    <row r="24" spans="1:12" ht="16.2" thickTop="1" x14ac:dyDescent="0.3">
      <c r="B24" s="23" t="s">
        <v>60</v>
      </c>
      <c r="C24" s="28"/>
      <c r="D24" s="209">
        <v>0</v>
      </c>
      <c r="E24" s="210"/>
      <c r="F24" s="209">
        <v>31.66</v>
      </c>
      <c r="G24" s="210"/>
      <c r="H24" s="209">
        <v>0</v>
      </c>
      <c r="I24" s="250"/>
      <c r="J24" s="26"/>
      <c r="K24" s="26"/>
      <c r="L24" s="35"/>
    </row>
    <row r="25" spans="1:12" ht="15.6" x14ac:dyDescent="0.3">
      <c r="B25" s="23" t="s">
        <v>33</v>
      </c>
      <c r="C25" s="28"/>
      <c r="D25" s="211"/>
      <c r="E25" s="42"/>
      <c r="F25" s="211"/>
      <c r="G25" s="42"/>
      <c r="H25" s="211"/>
      <c r="I25" s="42"/>
      <c r="J25" s="26"/>
      <c r="K25" s="26"/>
      <c r="L25" s="35"/>
    </row>
    <row r="26" spans="1:12" ht="15.6" x14ac:dyDescent="0.3">
      <c r="B26" s="23" t="s">
        <v>119</v>
      </c>
      <c r="C26" s="28"/>
      <c r="D26" s="212"/>
      <c r="E26" s="210"/>
      <c r="F26" s="212">
        <v>14.61</v>
      </c>
      <c r="G26" s="210"/>
      <c r="H26" s="212">
        <v>14.6</v>
      </c>
      <c r="I26" s="250"/>
      <c r="J26" s="26"/>
      <c r="K26" s="26"/>
      <c r="L26" s="35"/>
    </row>
    <row r="27" spans="1:12" ht="16.2" thickBot="1" x14ac:dyDescent="0.35">
      <c r="A27" s="20"/>
      <c r="B27" s="25"/>
      <c r="C27" s="28"/>
      <c r="D27" s="78"/>
      <c r="E27" s="78"/>
      <c r="F27" s="78"/>
      <c r="G27" s="78"/>
      <c r="H27" s="78"/>
      <c r="I27" s="78"/>
      <c r="J27" s="78"/>
      <c r="K27" s="78"/>
      <c r="L27" s="35"/>
    </row>
    <row r="28" spans="1:12" ht="16.8" thickTop="1" thickBot="1" x14ac:dyDescent="0.35">
      <c r="A28" s="20"/>
      <c r="B28" s="25"/>
      <c r="C28" s="28"/>
      <c r="D28" s="213">
        <f>SUM(D24:D27)</f>
        <v>0</v>
      </c>
      <c r="E28" s="214"/>
      <c r="F28" s="213">
        <f>SUM(F24:F27)</f>
        <v>46.269999999999996</v>
      </c>
      <c r="G28" s="214"/>
      <c r="H28" s="213">
        <f>SUM(H24:H27)</f>
        <v>14.6</v>
      </c>
      <c r="I28" s="251"/>
      <c r="J28" s="26"/>
      <c r="K28" s="26"/>
      <c r="L28" s="35"/>
    </row>
    <row r="29" spans="1:12" ht="15" thickTop="1" x14ac:dyDescent="0.3">
      <c r="B29" s="193"/>
      <c r="C29" s="193"/>
      <c r="D29" s="215"/>
      <c r="E29" s="216"/>
      <c r="F29" s="215"/>
      <c r="G29" s="216"/>
      <c r="H29" s="215"/>
      <c r="I29" s="216"/>
      <c r="J29" s="79"/>
      <c r="K29" s="79"/>
      <c r="L29" s="35"/>
    </row>
    <row r="30" spans="1:12" x14ac:dyDescent="0.3">
      <c r="B30" s="193"/>
      <c r="C30" s="193"/>
      <c r="D30" s="215"/>
      <c r="E30" s="216"/>
      <c r="F30" s="215"/>
      <c r="G30" s="216"/>
      <c r="H30" s="215"/>
      <c r="I30" s="216"/>
      <c r="J30" s="79"/>
      <c r="K30" s="79"/>
      <c r="L30" s="35"/>
    </row>
    <row r="31" spans="1:12" ht="15.6" x14ac:dyDescent="0.3">
      <c r="B31" s="193"/>
      <c r="C31" s="193"/>
      <c r="D31" s="75"/>
      <c r="E31" s="75"/>
      <c r="F31" s="75" t="s">
        <v>208</v>
      </c>
      <c r="G31" s="75"/>
      <c r="H31" s="75" t="s">
        <v>194</v>
      </c>
      <c r="I31" s="75"/>
      <c r="J31" s="79"/>
      <c r="K31" s="79"/>
      <c r="L31" s="35"/>
    </row>
    <row r="32" spans="1:12" ht="15" thickBot="1" x14ac:dyDescent="0.35">
      <c r="B32" s="193"/>
      <c r="C32" s="193"/>
      <c r="D32" s="215"/>
      <c r="E32" s="216"/>
      <c r="F32" s="215"/>
      <c r="G32" s="216"/>
      <c r="H32" s="215"/>
      <c r="I32" s="216"/>
      <c r="J32" s="79"/>
      <c r="K32" s="79"/>
      <c r="L32" s="35"/>
    </row>
    <row r="33" spans="1:12" ht="16.8" thickTop="1" thickBot="1" x14ac:dyDescent="0.35">
      <c r="A33" s="22" t="s">
        <v>69</v>
      </c>
      <c r="B33" s="193" t="s">
        <v>226</v>
      </c>
      <c r="C33" s="42" t="s">
        <v>72</v>
      </c>
      <c r="D33" s="213"/>
      <c r="E33" s="214"/>
      <c r="F33" s="213">
        <v>46.27</v>
      </c>
      <c r="G33" s="214"/>
      <c r="H33" s="213">
        <v>73.400000000000006</v>
      </c>
      <c r="I33" s="251"/>
      <c r="J33" s="26"/>
      <c r="K33" s="26"/>
      <c r="L33" s="35"/>
    </row>
    <row r="34" spans="1:12" ht="15.6" thickTop="1" thickBot="1" x14ac:dyDescent="0.35">
      <c r="B34" s="193"/>
      <c r="C34" s="193"/>
      <c r="D34" s="215"/>
      <c r="E34" s="216"/>
      <c r="F34" s="215"/>
      <c r="G34" s="216"/>
      <c r="H34" s="215"/>
      <c r="I34" s="216"/>
      <c r="J34" s="79"/>
      <c r="K34" s="79"/>
      <c r="L34" s="35"/>
    </row>
    <row r="35" spans="1:12" ht="16.2" thickBot="1" x14ac:dyDescent="0.35">
      <c r="A35" s="47" t="s">
        <v>70</v>
      </c>
      <c r="B35" s="193"/>
      <c r="C35" s="193" t="s">
        <v>73</v>
      </c>
      <c r="D35" s="217"/>
      <c r="E35" s="218"/>
      <c r="F35" s="217">
        <f>F28-F33</f>
        <v>0</v>
      </c>
      <c r="G35" s="218"/>
      <c r="H35" s="217">
        <f>H28-H33</f>
        <v>-58.800000000000004</v>
      </c>
      <c r="I35" s="42"/>
      <c r="J35" s="26"/>
      <c r="K35" s="26"/>
      <c r="L35" s="26"/>
    </row>
    <row r="36" spans="1:12" ht="15" thickBot="1" x14ac:dyDescent="0.35">
      <c r="B36" s="193"/>
      <c r="C36" s="193"/>
      <c r="D36" s="215"/>
      <c r="E36" s="216"/>
      <c r="F36" s="215"/>
      <c r="G36" s="216"/>
      <c r="H36" s="215"/>
      <c r="I36" s="216"/>
      <c r="J36" s="79"/>
      <c r="K36" s="79"/>
      <c r="L36" s="35"/>
    </row>
    <row r="37" spans="1:12" ht="18.600000000000001" thickBot="1" x14ac:dyDescent="0.4">
      <c r="A37" s="47" t="s">
        <v>142</v>
      </c>
      <c r="B37" s="219"/>
      <c r="C37" s="193"/>
      <c r="D37" s="217"/>
      <c r="E37" s="216"/>
      <c r="F37" s="217">
        <f>F18+F35</f>
        <v>0</v>
      </c>
      <c r="G37" s="216"/>
      <c r="H37" s="217">
        <f>H18+H35</f>
        <v>-58.800000000000004</v>
      </c>
      <c r="I37" s="216"/>
      <c r="J37" s="79"/>
      <c r="K37" s="79"/>
      <c r="L37" s="35"/>
    </row>
    <row r="38" spans="1:12" x14ac:dyDescent="0.3">
      <c r="B38" s="193"/>
      <c r="C38" s="193"/>
      <c r="D38" s="193"/>
      <c r="E38" s="194"/>
      <c r="F38" s="193"/>
      <c r="G38" s="194"/>
      <c r="H38" s="193"/>
      <c r="I38" s="194"/>
      <c r="L38" s="35"/>
    </row>
    <row r="39" spans="1:12" x14ac:dyDescent="0.3">
      <c r="B39" s="193"/>
      <c r="C39" s="193"/>
      <c r="D39" s="193"/>
      <c r="E39" s="194"/>
      <c r="F39" s="193"/>
      <c r="G39" s="194"/>
      <c r="H39" s="193"/>
      <c r="I39" s="194"/>
      <c r="L39" s="35"/>
    </row>
    <row r="40" spans="1:12" x14ac:dyDescent="0.3">
      <c r="L40" s="35"/>
    </row>
    <row r="41" spans="1:12" x14ac:dyDescent="0.3">
      <c r="L41" s="35"/>
    </row>
    <row r="42" spans="1:12" x14ac:dyDescent="0.3">
      <c r="L42" s="35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&amp;L&amp;D&amp;C&amp;"Times New Roman,Standaard"&amp;F
&amp;A&amp;R&amp;P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1.Baten &amp; lasten 2021</vt:lpstr>
      <vt:lpstr>2.Balans 2021</vt:lpstr>
      <vt:lpstr>3.Begroting 2022</vt:lpstr>
      <vt:lpstr>4.Toelichting 2021</vt:lpstr>
      <vt:lpstr>5.Niet betaald don.2021</vt:lpstr>
      <vt:lpstr>6. Extra verlies</vt:lpstr>
      <vt:lpstr>'1.Baten &amp; lasten 2021'!Afdrukbereik</vt:lpstr>
      <vt:lpstr>'2.Balans 2021'!Afdrukbereik</vt:lpstr>
      <vt:lpstr>'3.Begroting 2022'!Afdrukbereik</vt:lpstr>
      <vt:lpstr>'4.Toelichting 2021'!Afdrukbereik</vt:lpstr>
      <vt:lpstr>'5.Niet betaald don.2021'!Afdrukbereik</vt:lpstr>
      <vt:lpstr>'6. Extra verlies'!Afdrukbereik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nieuw</dc:creator>
  <cp:lastModifiedBy>Eigenaar</cp:lastModifiedBy>
  <cp:lastPrinted>2022-03-31T11:19:51Z</cp:lastPrinted>
  <dcterms:created xsi:type="dcterms:W3CDTF">2016-04-12T12:24:59Z</dcterms:created>
  <dcterms:modified xsi:type="dcterms:W3CDTF">2022-04-19T12:57:15Z</dcterms:modified>
</cp:coreProperties>
</file>