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firstSheet="1" activeTab="5"/>
  </bookViews>
  <sheets>
    <sheet name="1.Baten &amp; lasten 2019" sheetId="1" r:id="rId1"/>
    <sheet name="2.Balans 2019" sheetId="2" r:id="rId2"/>
    <sheet name="3.Begroting 2020" sheetId="4" r:id="rId3"/>
    <sheet name="4.Toelichting 2019" sheetId="3" r:id="rId4"/>
    <sheet name="5 niet betaald don.2019" sheetId="5" r:id="rId5"/>
    <sheet name="6 Extra verlies" sheetId="6" r:id="rId6"/>
  </sheets>
  <definedNames>
    <definedName name="_xlnm.Print_Area" localSheetId="0">'1.Baten &amp; lasten 2019'!$A$1:$D$38</definedName>
    <definedName name="_xlnm.Print_Area" localSheetId="1">'2.Balans 2019'!$A$1:$D$48</definedName>
    <definedName name="_xlnm.Print_Area" localSheetId="2">'3.Begroting 2020'!$A$1:$G$39</definedName>
    <definedName name="_xlnm.Print_Area" localSheetId="3">'4.Toelichting 2019'!$A$1:$F$150</definedName>
    <definedName name="_xlnm.Print_Area" localSheetId="4">'5 niet betaald don.2019'!$A$1:$D$27</definedName>
    <definedName name="_xlnm.Print_Area" localSheetId="5">'6 Extra verlies'!$A$1:$J$38</definedName>
  </definedNames>
  <calcPr calcId="124519"/>
</workbook>
</file>

<file path=xl/calcChain.xml><?xml version="1.0" encoding="utf-8"?>
<calcChain xmlns="http://schemas.openxmlformats.org/spreadsheetml/2006/main">
  <c r="F45" i="3"/>
  <c r="E45"/>
  <c r="F76"/>
  <c r="F81"/>
  <c r="C35" i="4"/>
  <c r="C27"/>
  <c r="C29" s="1"/>
  <c r="C14"/>
  <c r="D35"/>
  <c r="D27"/>
  <c r="D14"/>
  <c r="F83" i="3" l="1"/>
  <c r="C37" i="4"/>
  <c r="D29"/>
  <c r="D37" s="1"/>
  <c r="C35" i="1" l="1"/>
  <c r="C27"/>
  <c r="C29" s="1"/>
  <c r="C14"/>
  <c r="D28" i="6"/>
  <c r="D35" s="1"/>
  <c r="D37" s="1"/>
  <c r="F28"/>
  <c r="F35" s="1"/>
  <c r="D10"/>
  <c r="E33" i="3"/>
  <c r="F33"/>
  <c r="D42" i="2"/>
  <c r="C42"/>
  <c r="F16" i="6"/>
  <c r="C37" i="2"/>
  <c r="C44" s="1"/>
  <c r="C31"/>
  <c r="C21"/>
  <c r="C14"/>
  <c r="E10" i="3"/>
  <c r="E146"/>
  <c r="E141"/>
  <c r="E125"/>
  <c r="E119"/>
  <c r="E105"/>
  <c r="E98"/>
  <c r="E81"/>
  <c r="E76"/>
  <c r="E68"/>
  <c r="E71" s="1"/>
  <c r="E63"/>
  <c r="E58"/>
  <c r="E39"/>
  <c r="E28"/>
  <c r="E21"/>
  <c r="E148" l="1"/>
  <c r="C37" i="1"/>
  <c r="C23" i="2"/>
  <c r="C46"/>
  <c r="E35" i="4"/>
  <c r="E27"/>
  <c r="E14"/>
  <c r="E29" l="1"/>
  <c r="E37" s="1"/>
  <c r="F35"/>
  <c r="F27"/>
  <c r="F14"/>
  <c r="F29" l="1"/>
  <c r="F37" s="1"/>
  <c r="H28" i="6"/>
  <c r="H35" s="1"/>
  <c r="F10"/>
  <c r="F18" s="1"/>
  <c r="F37" s="1"/>
  <c r="D37" i="2"/>
  <c r="D44" s="1"/>
  <c r="D31"/>
  <c r="D21"/>
  <c r="D14"/>
  <c r="F39" i="3"/>
  <c r="D35" i="1"/>
  <c r="D27"/>
  <c r="F146" i="3"/>
  <c r="F141"/>
  <c r="F125"/>
  <c r="F119"/>
  <c r="F105"/>
  <c r="F98"/>
  <c r="F68"/>
  <c r="F71" s="1"/>
  <c r="F63"/>
  <c r="F58"/>
  <c r="F28"/>
  <c r="F21"/>
  <c r="F10"/>
  <c r="D14" i="1"/>
  <c r="F148" i="3" l="1"/>
  <c r="D23" i="2"/>
  <c r="D46" s="1"/>
  <c r="D29" i="1"/>
  <c r="D37" s="1"/>
  <c r="H16" i="6" l="1"/>
  <c r="H10"/>
  <c r="H18" l="1"/>
  <c r="H37" s="1"/>
  <c r="E83" i="3" l="1"/>
</calcChain>
</file>

<file path=xl/sharedStrings.xml><?xml version="1.0" encoding="utf-8"?>
<sst xmlns="http://schemas.openxmlformats.org/spreadsheetml/2006/main" count="293" uniqueCount="207">
  <si>
    <t>Stichting FIEN</t>
  </si>
  <si>
    <t>Bedragen in Euro's</t>
  </si>
  <si>
    <t>Totaal</t>
  </si>
  <si>
    <t>Baten</t>
  </si>
  <si>
    <t>Sponsoring en diversen</t>
  </si>
  <si>
    <t>Bijdragen excursies en studiedagen</t>
  </si>
  <si>
    <t>Lasten</t>
  </si>
  <si>
    <t>Kosten excursies en studiedagen</t>
  </si>
  <si>
    <t>Reiskosten</t>
  </si>
  <si>
    <t>Algemene -en administratieve kosten</t>
  </si>
  <si>
    <t>Kosten internet en website, publiciteit</t>
  </si>
  <si>
    <t>Saldo baten en lasten</t>
  </si>
  <si>
    <t>Voorziening studiedagen</t>
  </si>
  <si>
    <t>Rente -/- kosten, diversen</t>
  </si>
  <si>
    <t>Resultaat boekjaar</t>
  </si>
  <si>
    <t>ACTIVA</t>
  </si>
  <si>
    <t>Vlottende activa</t>
  </si>
  <si>
    <t>Vorderingen</t>
  </si>
  <si>
    <t>Vooruitbetaalde bedragen</t>
  </si>
  <si>
    <t>Liquide middelen</t>
  </si>
  <si>
    <t>Kas</t>
  </si>
  <si>
    <t>PASSIEF</t>
  </si>
  <si>
    <t>Eigen vermogen</t>
  </si>
  <si>
    <t>Stichtingsvermogen</t>
  </si>
  <si>
    <t>Passiva</t>
  </si>
  <si>
    <t>Crediteuren</t>
  </si>
  <si>
    <t>Voorzieningen</t>
  </si>
  <si>
    <t xml:space="preserve">Dt vs Ct </t>
  </si>
  <si>
    <t>TOELICHTING BALANS</t>
  </si>
  <si>
    <t>Rente internet- cq spaarrekening</t>
  </si>
  <si>
    <t>Debiteuren</t>
  </si>
  <si>
    <t>Diversen</t>
  </si>
  <si>
    <t>3. Crediteuren</t>
  </si>
  <si>
    <t>Te betalen bedragen</t>
  </si>
  <si>
    <t>Voorziening website</t>
  </si>
  <si>
    <t>TOELICHTING BATEN LASTEN</t>
  </si>
  <si>
    <t>Bijdragen</t>
  </si>
  <si>
    <t>Afschrijvingen bijdragen</t>
  </si>
  <si>
    <t>Sponsoring website</t>
  </si>
  <si>
    <t>Totaal bijdragen</t>
  </si>
  <si>
    <t>Netto resultaat studiedagen</t>
  </si>
  <si>
    <t>TOELICHTING BATEN LASTEN (VERVOLG)</t>
  </si>
  <si>
    <t>Bijeenkomsten derden</t>
  </si>
  <si>
    <t>Bijeenkomsten werkgroepen</t>
  </si>
  <si>
    <t>Algemeen incl representatie</t>
  </si>
  <si>
    <t xml:space="preserve">Bestuursvergaderingen </t>
  </si>
  <si>
    <t>Verblijfkosten</t>
  </si>
  <si>
    <t xml:space="preserve">Reiskosten </t>
  </si>
  <si>
    <t>Nieuwjaarsbijeenkomst</t>
  </si>
  <si>
    <t>Algemene en administratieve kosten</t>
  </si>
  <si>
    <t>Verzekeringen</t>
  </si>
  <si>
    <t>Internet en websitekosten</t>
  </si>
  <si>
    <t>Afschrijving USB sticks met PIE rapporten</t>
  </si>
  <si>
    <t>Bankkosten</t>
  </si>
  <si>
    <t>begroting</t>
  </si>
  <si>
    <t>werkelijk</t>
  </si>
  <si>
    <t>Finaciële baten en lasten</t>
  </si>
  <si>
    <t>Nog te ontvangen bijdrage Kanalendag RCE</t>
  </si>
  <si>
    <t>Rabo zakelijke rekening</t>
  </si>
  <si>
    <t>Rabo Bedrijfs Spaarrekening</t>
  </si>
  <si>
    <t>Bank zakelijke rekening courant</t>
  </si>
  <si>
    <t>Bank bedrijfs spaarrekening</t>
  </si>
  <si>
    <t xml:space="preserve">Crediteuren (o.a. reiskosten) </t>
  </si>
  <si>
    <t>Kosten excusie na voorjaars bijeenkomst</t>
  </si>
  <si>
    <t>Bijdragen voorjaarsbijeenkomst t.b.v Excursie</t>
  </si>
  <si>
    <t>Vereniging voor Industriële Archeologie Zuid-Holland Zuid</t>
  </si>
  <si>
    <t>2 Vorderingen</t>
  </si>
  <si>
    <t>2a geraamd</t>
  </si>
  <si>
    <t>Debiteuren totaal</t>
  </si>
  <si>
    <t xml:space="preserve">2b Werkelijk ontvangen </t>
  </si>
  <si>
    <t>3.a Geraamd</t>
  </si>
  <si>
    <t xml:space="preserve">3.b Werkelijk betaald </t>
  </si>
  <si>
    <t xml:space="preserve">3.c Meer moeten betalen </t>
  </si>
  <si>
    <t xml:space="preserve">2,c Te weinig ontvangen </t>
  </si>
  <si>
    <t xml:space="preserve">Totaal </t>
  </si>
  <si>
    <t>3.a - 3.b</t>
  </si>
  <si>
    <t>2.a-2.b</t>
  </si>
  <si>
    <t xml:space="preserve"> Diversen</t>
  </si>
  <si>
    <t>1.</t>
  </si>
  <si>
    <t xml:space="preserve"> Vorderingen</t>
  </si>
  <si>
    <t xml:space="preserve">2. </t>
  </si>
  <si>
    <t xml:space="preserve"> Crediteuren</t>
  </si>
  <si>
    <t>3.</t>
  </si>
  <si>
    <t xml:space="preserve"> Voorzieningen</t>
  </si>
  <si>
    <t>4.</t>
  </si>
  <si>
    <t>5.</t>
  </si>
  <si>
    <t xml:space="preserve">6. </t>
  </si>
  <si>
    <t>7.</t>
  </si>
  <si>
    <t xml:space="preserve"> Kosten bijwonen studiedagen derden</t>
  </si>
  <si>
    <t>9.</t>
  </si>
  <si>
    <t xml:space="preserve"> Bestuurskosten</t>
  </si>
  <si>
    <t>a.</t>
  </si>
  <si>
    <t>b.</t>
  </si>
  <si>
    <t>c.</t>
  </si>
  <si>
    <t>d.</t>
  </si>
  <si>
    <t>e.</t>
  </si>
  <si>
    <t>Kosten website, publiciteit</t>
  </si>
  <si>
    <t xml:space="preserve">12. </t>
  </si>
  <si>
    <t xml:space="preserve"> Rente kosten bankrekeningen, diversen</t>
  </si>
  <si>
    <t>13.</t>
  </si>
  <si>
    <t xml:space="preserve">Jaarlijkse bijdrage A.O.'s </t>
  </si>
  <si>
    <t>Afschrijving bijdrage A.O'.s ( zie blad 6)</t>
  </si>
  <si>
    <t>Extra verlies vgd boekjaar (transistoria)</t>
  </si>
  <si>
    <t xml:space="preserve"> Bijdragen/kosten inz bijeenkomsten A.O.s</t>
  </si>
  <si>
    <t>Totaal kosten</t>
  </si>
  <si>
    <t xml:space="preserve"> Bijdragen excursies en studiedagen</t>
  </si>
  <si>
    <t xml:space="preserve"> Kosten excursies en studiedagen</t>
  </si>
  <si>
    <t>A.O.s bijdragen</t>
  </si>
  <si>
    <t>Netto resultaat bijeenkomst A.O.s</t>
  </si>
  <si>
    <t xml:space="preserve"> Jaarlijkse bijdrage A.O.s</t>
  </si>
  <si>
    <t>Bijdrage Voorjaars Excursie na vergadering A.O.'s</t>
  </si>
  <si>
    <t>Kosten vergadering A.O.'s</t>
  </si>
  <si>
    <t>Voorjaars Excursie na vergadering A.O.'s</t>
  </si>
  <si>
    <t>Kosten studiedagen derden; bijeenk A.O.'s c.a.</t>
  </si>
  <si>
    <t>kosten  Excursie na A.O.'s vergadering</t>
  </si>
  <si>
    <t xml:space="preserve">    Kosten bijeenkomsten A.O.,s c.a.</t>
  </si>
  <si>
    <t>Bijeenkomsten van A.O.,s</t>
  </si>
  <si>
    <t>Bijdrage opstartkosten nieuwe A.O.'s</t>
  </si>
  <si>
    <t>Extra betaling door A.O.'s</t>
  </si>
  <si>
    <t>A.O.'s bijdragen</t>
  </si>
  <si>
    <t xml:space="preserve">Bankkosten dec. vgd jaar </t>
  </si>
  <si>
    <t>nog te ontvangen vgd boekjaar</t>
  </si>
  <si>
    <t>nog te betalen van vgd boekjaar</t>
  </si>
  <si>
    <t xml:space="preserve">te ontvangen in boekjaar  </t>
  </si>
  <si>
    <t>betaald in boekjaar</t>
  </si>
  <si>
    <t>Bankkosten december</t>
  </si>
  <si>
    <t>Kosten voorjaarsbijeenkomst/ jaarvergadering</t>
  </si>
  <si>
    <t>10.1</t>
  </si>
  <si>
    <t>totaal</t>
  </si>
  <si>
    <t>10.2</t>
  </si>
  <si>
    <t>11.1</t>
  </si>
  <si>
    <t>11. 2</t>
  </si>
  <si>
    <t>Filmfonds</t>
  </si>
  <si>
    <t>Afkorting</t>
  </si>
  <si>
    <t>VIAZ</t>
  </si>
  <si>
    <t>SHK</t>
  </si>
  <si>
    <t>Stichting Historie der Kustverlichting</t>
  </si>
  <si>
    <t>in 2018</t>
  </si>
  <si>
    <t>Bestuurskosten</t>
  </si>
  <si>
    <t>7.1</t>
  </si>
  <si>
    <t>7.2</t>
  </si>
  <si>
    <t>7.3</t>
  </si>
  <si>
    <t>Algemene bestuurskosten en representatie vergaderingen</t>
  </si>
  <si>
    <t>Kosten studiedagen derden; bijeenk A.O.'s .</t>
  </si>
  <si>
    <t>resultaat excursies</t>
  </si>
  <si>
    <t>8.1</t>
  </si>
  <si>
    <t>8.2</t>
  </si>
  <si>
    <t>Meer moeten betalen van voorgaand boekjaar ( zie blad 6/3.c)</t>
  </si>
  <si>
    <t>Algemene - en admin.  kosten</t>
  </si>
  <si>
    <t>4.Totaal extra verlies vgd boekjaar (2.c +3.c)</t>
  </si>
  <si>
    <t xml:space="preserve">Advieswerk </t>
  </si>
  <si>
    <t>6.1</t>
  </si>
  <si>
    <t>6.2</t>
  </si>
  <si>
    <t>2018 geen activiteit</t>
  </si>
  <si>
    <t>*</t>
  </si>
  <si>
    <t>5.1</t>
  </si>
  <si>
    <t>11.2</t>
  </si>
  <si>
    <t>stand per 1-januari</t>
  </si>
  <si>
    <t>IN</t>
  </si>
  <si>
    <t>UIT</t>
  </si>
  <si>
    <t>stand per 31 december</t>
  </si>
  <si>
    <t>Cuypers Genootschap</t>
  </si>
  <si>
    <t>CG</t>
  </si>
  <si>
    <t>Niet betalende A.O.s.</t>
  </si>
  <si>
    <t>Werkgroep Zwols Industrieel Erfgoed</t>
  </si>
  <si>
    <t>WZIE</t>
  </si>
  <si>
    <t>Federatie Historische Automobiel- en motorfiets-clubs</t>
  </si>
  <si>
    <t>FEHAC</t>
  </si>
  <si>
    <t>Betonvereniging - Commissie Geschiedenis van het Beton</t>
  </si>
  <si>
    <t>Cie Beton</t>
  </si>
  <si>
    <t>Naam</t>
  </si>
  <si>
    <t>Ruil abonnement</t>
  </si>
  <si>
    <t>Stichting Federatie Oud-Nederlandse Vaartuigen</t>
  </si>
  <si>
    <t>FONV/FVEN</t>
  </si>
  <si>
    <t>Heeft wel betaald maar schriftelijk opgezegd</t>
  </si>
  <si>
    <t>Stichting Industrieel Erfgoed Bergen op Stoom</t>
  </si>
  <si>
    <t>SIEB</t>
  </si>
  <si>
    <t>niet betaald, maar omgezet naar ruillidmaatschap</t>
  </si>
  <si>
    <t>Debiteuren(, nog te ontvangen; bijdragen A.O.'s; rente)</t>
  </si>
  <si>
    <t>4A.</t>
  </si>
  <si>
    <t>Deze 4 zijn afgeschreven op de Baten en lasten</t>
  </si>
  <si>
    <t>Niet betaald in 2019</t>
  </si>
  <si>
    <t>Stichting Federatie Varend Erfgoed Nederland</t>
  </si>
  <si>
    <t>Stichting Erfgoed op de weg</t>
  </si>
  <si>
    <t>WNAE</t>
  </si>
  <si>
    <t>Stichting Willem Smit Historie Nijmegen</t>
  </si>
  <si>
    <t>SWSN</t>
  </si>
  <si>
    <t>Opmerkingen</t>
  </si>
  <si>
    <t>Heeft niet betaald maar schriftelijk opgezegd</t>
  </si>
  <si>
    <t>FNEN</t>
  </si>
  <si>
    <t xml:space="preserve">MaakHaven Den Haag </t>
  </si>
  <si>
    <t xml:space="preserve">Nieuwjaarsbijeenkomst </t>
  </si>
  <si>
    <t>Balans per 31 december 2019</t>
  </si>
  <si>
    <t>Vooruitbetaalde donaties</t>
  </si>
  <si>
    <t>4B.</t>
  </si>
  <si>
    <t>Staat van baten en lasten 2019</t>
  </si>
  <si>
    <t>Heeft niet betaald maar al eerder telefonisch opgezegd</t>
  </si>
  <si>
    <t>Bedankt in 2019</t>
  </si>
  <si>
    <t>Bedankt in 2018</t>
  </si>
  <si>
    <t>Bedankt in 2017</t>
  </si>
  <si>
    <t>Heeft wel betaald maar schriftelijk opgezegd en is overgegaan naar een andere organisatie</t>
  </si>
  <si>
    <t>in 2019</t>
  </si>
  <si>
    <t>Per 31 december</t>
  </si>
  <si>
    <t>Vooruitontvangen  donaties</t>
  </si>
  <si>
    <t xml:space="preserve">Lidmaatschappen </t>
  </si>
  <si>
    <t>Boekjaar</t>
  </si>
  <si>
    <t>in 2020</t>
  </si>
</sst>
</file>

<file path=xl/styles.xml><?xml version="1.0" encoding="utf-8"?>
<styleSheet xmlns="http://schemas.openxmlformats.org/spreadsheetml/2006/main">
  <numFmts count="3">
    <numFmt numFmtId="44" formatCode="_ &quot;€&quot;\ * #,##0.00_ ;_ &quot;€&quot;\ * \-#,##0.00_ ;_ &quot;€&quot;\ * &quot;-&quot;??_ ;_ @_ "/>
    <numFmt numFmtId="164" formatCode="[$-413]d/mmm/yy;@"/>
    <numFmt numFmtId="165" formatCode="#,##0.00_ ;\-#,##0.00\ "/>
  </numFmts>
  <fonts count="20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2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Dashed">
        <color indexed="64"/>
      </left>
      <right/>
      <top style="double">
        <color indexed="64"/>
      </top>
      <bottom/>
      <diagonal/>
    </border>
    <border>
      <left style="mediumDashed">
        <color indexed="64"/>
      </left>
      <right/>
      <top style="double">
        <color indexed="64"/>
      </top>
      <bottom style="medium">
        <color auto="1"/>
      </bottom>
      <diagonal/>
    </border>
    <border>
      <left style="mediumDashed">
        <color auto="1"/>
      </left>
      <right/>
      <top style="medium">
        <color auto="1"/>
      </top>
      <bottom/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0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5" fillId="0" borderId="0" xfId="1" applyFont="1"/>
    <xf numFmtId="0" fontId="1" fillId="0" borderId="0" xfId="1" applyAlignment="1">
      <alignment horizontal="center"/>
    </xf>
    <xf numFmtId="0" fontId="1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right"/>
    </xf>
    <xf numFmtId="0" fontId="7" fillId="0" borderId="0" xfId="1" applyFont="1"/>
    <xf numFmtId="0" fontId="1" fillId="0" borderId="0" xfId="2"/>
    <xf numFmtId="0" fontId="2" fillId="0" borderId="0" xfId="2" applyFont="1"/>
    <xf numFmtId="0" fontId="3" fillId="0" borderId="0" xfId="2" applyFont="1"/>
    <xf numFmtId="0" fontId="5" fillId="0" borderId="0" xfId="2" applyFont="1"/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1" fillId="0" borderId="0" xfId="2" applyFont="1"/>
    <xf numFmtId="164" fontId="6" fillId="0" borderId="0" xfId="2" applyNumberFormat="1" applyFont="1"/>
    <xf numFmtId="0" fontId="6" fillId="0" borderId="0" xfId="2" applyFont="1" applyAlignment="1">
      <alignment horizontal="right"/>
    </xf>
    <xf numFmtId="0" fontId="7" fillId="0" borderId="0" xfId="2" applyFont="1"/>
    <xf numFmtId="0" fontId="3" fillId="0" borderId="0" xfId="2" applyFont="1" applyAlignment="1">
      <alignment horizontal="center"/>
    </xf>
    <xf numFmtId="0" fontId="1" fillId="0" borderId="0" xfId="3"/>
    <xf numFmtId="0" fontId="3" fillId="0" borderId="0" xfId="3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1" fillId="0" borderId="0" xfId="3" applyFont="1"/>
    <xf numFmtId="164" fontId="6" fillId="0" borderId="0" xfId="3" applyNumberFormat="1" applyFont="1"/>
    <xf numFmtId="0" fontId="6" fillId="0" borderId="0" xfId="3" applyFont="1" applyAlignment="1">
      <alignment horizontal="right"/>
    </xf>
    <xf numFmtId="0" fontId="7" fillId="0" borderId="0" xfId="3" applyFont="1"/>
    <xf numFmtId="4" fontId="9" fillId="0" borderId="0" xfId="3" applyNumberFormat="1" applyFont="1"/>
    <xf numFmtId="164" fontId="10" fillId="0" borderId="0" xfId="3" applyNumberFormat="1" applyFont="1" applyAlignment="1">
      <alignment horizontal="right"/>
    </xf>
    <xf numFmtId="4" fontId="8" fillId="0" borderId="0" xfId="3" applyNumberFormat="1" applyFont="1" applyBorder="1"/>
    <xf numFmtId="4" fontId="11" fillId="0" borderId="0" xfId="3" applyNumberFormat="1" applyFont="1"/>
    <xf numFmtId="164" fontId="10" fillId="0" borderId="0" xfId="3" applyNumberFormat="1" applyFont="1" applyBorder="1" applyAlignment="1">
      <alignment horizontal="right"/>
    </xf>
    <xf numFmtId="4" fontId="1" fillId="0" borderId="0" xfId="3" applyNumberFormat="1" applyBorder="1"/>
    <xf numFmtId="4" fontId="9" fillId="0" borderId="0" xfId="3" applyNumberFormat="1" applyFont="1" applyBorder="1"/>
    <xf numFmtId="0" fontId="6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1" fillId="0" borderId="0" xfId="4"/>
    <xf numFmtId="0" fontId="2" fillId="0" borderId="0" xfId="4" applyFont="1"/>
    <xf numFmtId="0" fontId="3" fillId="0" borderId="0" xfId="4" applyFont="1"/>
    <xf numFmtId="0" fontId="4" fillId="0" borderId="0" xfId="4" applyFont="1"/>
    <xf numFmtId="0" fontId="5" fillId="0" borderId="0" xfId="4" applyFont="1"/>
    <xf numFmtId="0" fontId="1" fillId="0" borderId="0" xfId="4" applyFont="1"/>
    <xf numFmtId="0" fontId="7" fillId="0" borderId="0" xfId="4" applyFont="1"/>
    <xf numFmtId="4" fontId="1" fillId="0" borderId="0" xfId="4" applyNumberFormat="1" applyBorder="1" applyAlignment="1">
      <alignment horizontal="center"/>
    </xf>
    <xf numFmtId="0" fontId="6" fillId="0" borderId="0" xfId="4" applyFont="1" applyAlignment="1">
      <alignment horizontal="center"/>
    </xf>
    <xf numFmtId="0" fontId="0" fillId="0" borderId="0" xfId="0" applyBorder="1"/>
    <xf numFmtId="0" fontId="12" fillId="0" borderId="0" xfId="0" applyFont="1" applyBorder="1"/>
    <xf numFmtId="0" fontId="0" fillId="0" borderId="0" xfId="0" applyBorder="1" applyAlignment="1">
      <alignment horizontal="center"/>
    </xf>
    <xf numFmtId="4" fontId="1" fillId="0" borderId="3" xfId="3" applyNumberFormat="1" applyBorder="1"/>
    <xf numFmtId="4" fontId="1" fillId="0" borderId="2" xfId="3" applyNumberFormat="1" applyBorder="1"/>
    <xf numFmtId="4" fontId="1" fillId="0" borderId="4" xfId="3" applyNumberFormat="1" applyBorder="1"/>
    <xf numFmtId="2" fontId="1" fillId="0" borderId="0" xfId="3" applyNumberFormat="1" applyBorder="1"/>
    <xf numFmtId="4" fontId="1" fillId="0" borderId="0" xfId="3" applyNumberFormat="1" applyFont="1" applyBorder="1"/>
    <xf numFmtId="4" fontId="1" fillId="0" borderId="11" xfId="3" applyNumberFormat="1" applyFont="1" applyBorder="1"/>
    <xf numFmtId="0" fontId="3" fillId="0" borderId="12" xfId="3" applyNumberFormat="1" applyFont="1" applyBorder="1" applyAlignment="1">
      <alignment horizontal="center"/>
    </xf>
    <xf numFmtId="4" fontId="1" fillId="0" borderId="2" xfId="3" applyNumberFormat="1" applyBorder="1" applyAlignment="1">
      <alignment horizontal="right"/>
    </xf>
    <xf numFmtId="4" fontId="1" fillId="0" borderId="3" xfId="3" applyNumberFormat="1" applyBorder="1" applyAlignment="1">
      <alignment horizontal="right"/>
    </xf>
    <xf numFmtId="0" fontId="15" fillId="0" borderId="0" xfId="0" applyFont="1"/>
    <xf numFmtId="4" fontId="1" fillId="0" borderId="15" xfId="3" applyNumberFormat="1" applyBorder="1"/>
    <xf numFmtId="4" fontId="1" fillId="0" borderId="17" xfId="3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6" fillId="0" borderId="0" xfId="0" applyFont="1"/>
    <xf numFmtId="4" fontId="1" fillId="0" borderId="7" xfId="3" applyNumberFormat="1" applyBorder="1"/>
    <xf numFmtId="4" fontId="1" fillId="0" borderId="24" xfId="3" applyNumberFormat="1" applyBorder="1"/>
    <xf numFmtId="0" fontId="0" fillId="0" borderId="0" xfId="0" applyAlignment="1">
      <alignment horizontal="right" vertical="center"/>
    </xf>
    <xf numFmtId="0" fontId="5" fillId="0" borderId="0" xfId="3" applyFont="1" applyAlignment="1">
      <alignment horizontal="right" vertical="center"/>
    </xf>
    <xf numFmtId="2" fontId="1" fillId="0" borderId="2" xfId="1" applyNumberFormat="1" applyBorder="1" applyAlignment="1">
      <alignment horizontal="right"/>
    </xf>
    <xf numFmtId="0" fontId="1" fillId="0" borderId="0" xfId="1" applyAlignment="1">
      <alignment horizontal="right"/>
    </xf>
    <xf numFmtId="4" fontId="1" fillId="0" borderId="3" xfId="1" applyNumberFormat="1" applyBorder="1" applyAlignment="1">
      <alignment horizontal="right" vertical="center"/>
    </xf>
    <xf numFmtId="0" fontId="0" fillId="0" borderId="0" xfId="0" applyAlignment="1">
      <alignment horizontal="right"/>
    </xf>
    <xf numFmtId="4" fontId="1" fillId="0" borderId="4" xfId="1" applyNumberFormat="1" applyFont="1" applyBorder="1" applyAlignment="1">
      <alignment horizontal="right" vertical="center"/>
    </xf>
    <xf numFmtId="4" fontId="1" fillId="0" borderId="4" xfId="1" applyNumberFormat="1" applyBorder="1" applyAlignment="1">
      <alignment horizontal="right" vertical="center"/>
    </xf>
    <xf numFmtId="165" fontId="1" fillId="0" borderId="2" xfId="2" applyNumberFormat="1" applyBorder="1" applyAlignment="1">
      <alignment horizontal="right"/>
    </xf>
    <xf numFmtId="165" fontId="1" fillId="0" borderId="0" xfId="2" applyNumberFormat="1" applyAlignment="1">
      <alignment horizontal="right"/>
    </xf>
    <xf numFmtId="165" fontId="1" fillId="0" borderId="3" xfId="2" applyNumberFormat="1" applyBorder="1" applyAlignment="1">
      <alignment horizontal="right"/>
    </xf>
    <xf numFmtId="165" fontId="1" fillId="0" borderId="2" xfId="2" applyNumberFormat="1" applyBorder="1" applyAlignment="1">
      <alignment horizontal="right" vertical="center"/>
    </xf>
    <xf numFmtId="165" fontId="1" fillId="0" borderId="0" xfId="2" applyNumberFormat="1" applyAlignment="1">
      <alignment horizontal="right" vertical="center"/>
    </xf>
    <xf numFmtId="165" fontId="1" fillId="0" borderId="3" xfId="2" applyNumberFormat="1" applyBorder="1" applyAlignment="1">
      <alignment horizontal="right" vertical="center"/>
    </xf>
    <xf numFmtId="165" fontId="1" fillId="0" borderId="4" xfId="2" applyNumberFormat="1" applyBorder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3" fillId="0" borderId="5" xfId="2" applyNumberFormat="1" applyFont="1" applyBorder="1" applyAlignment="1">
      <alignment horizontal="right"/>
    </xf>
    <xf numFmtId="0" fontId="6" fillId="0" borderId="0" xfId="4" applyNumberFormat="1" applyFont="1" applyAlignment="1">
      <alignment horizontal="center"/>
    </xf>
    <xf numFmtId="0" fontId="6" fillId="0" borderId="6" xfId="4" applyNumberFormat="1" applyFont="1" applyBorder="1" applyAlignment="1">
      <alignment horizontal="center"/>
    </xf>
    <xf numFmtId="4" fontId="6" fillId="0" borderId="0" xfId="4" applyNumberFormat="1" applyFont="1" applyAlignment="1">
      <alignment horizontal="center"/>
    </xf>
    <xf numFmtId="165" fontId="1" fillId="0" borderId="9" xfId="4" applyNumberFormat="1" applyBorder="1" applyAlignment="1">
      <alignment horizontal="right" vertical="center"/>
    </xf>
    <xf numFmtId="165" fontId="1" fillId="0" borderId="0" xfId="4" applyNumberFormat="1" applyAlignment="1">
      <alignment horizontal="right" vertical="center"/>
    </xf>
    <xf numFmtId="165" fontId="1" fillId="0" borderId="10" xfId="4" applyNumberFormat="1" applyBorder="1" applyAlignment="1">
      <alignment horizontal="right" vertical="center"/>
    </xf>
    <xf numFmtId="165" fontId="5" fillId="0" borderId="0" xfId="4" applyNumberFormat="1" applyFont="1" applyAlignment="1">
      <alignment horizontal="right" vertical="center"/>
    </xf>
    <xf numFmtId="165" fontId="5" fillId="0" borderId="6" xfId="4" applyNumberFormat="1" applyFont="1" applyBorder="1" applyAlignment="1">
      <alignment horizontal="right" vertical="center"/>
    </xf>
    <xf numFmtId="165" fontId="1" fillId="0" borderId="3" xfId="4" applyNumberFormat="1" applyBorder="1" applyAlignment="1">
      <alignment horizontal="right" vertical="center"/>
    </xf>
    <xf numFmtId="165" fontId="1" fillId="0" borderId="4" xfId="4" applyNumberFormat="1" applyBorder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1" fillId="0" borderId="2" xfId="3" applyNumberFormat="1" applyFont="1" applyBorder="1" applyAlignment="1">
      <alignment horizontal="right"/>
    </xf>
    <xf numFmtId="4" fontId="1" fillId="0" borderId="12" xfId="3" applyNumberFormat="1" applyFont="1" applyBorder="1" applyAlignment="1">
      <alignment horizontal="right"/>
    </xf>
    <xf numFmtId="4" fontId="1" fillId="0" borderId="0" xfId="3" applyNumberFormat="1" applyAlignment="1">
      <alignment horizontal="right"/>
    </xf>
    <xf numFmtId="4" fontId="1" fillId="0" borderId="0" xfId="3" applyNumberForma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4" fontId="6" fillId="0" borderId="0" xfId="3" applyNumberFormat="1" applyFont="1" applyAlignment="1">
      <alignment horizontal="right"/>
    </xf>
    <xf numFmtId="4" fontId="1" fillId="0" borderId="14" xfId="3" applyNumberFormat="1" applyFont="1" applyBorder="1" applyAlignment="1">
      <alignment horizontal="right"/>
    </xf>
    <xf numFmtId="4" fontId="1" fillId="0" borderId="15" xfId="3" applyNumberFormat="1" applyBorder="1" applyAlignment="1">
      <alignment horizontal="right"/>
    </xf>
    <xf numFmtId="4" fontId="1" fillId="0" borderId="13" xfId="3" applyNumberFormat="1" applyBorder="1" applyAlignment="1">
      <alignment horizontal="right"/>
    </xf>
    <xf numFmtId="4" fontId="1" fillId="0" borderId="16" xfId="3" applyNumberFormat="1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1" fillId="0" borderId="1" xfId="3" applyNumberFormat="1" applyFont="1" applyBorder="1" applyAlignment="1">
      <alignment horizontal="center" vertical="center"/>
    </xf>
    <xf numFmtId="4" fontId="1" fillId="0" borderId="0" xfId="3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/>
    </xf>
    <xf numFmtId="4" fontId="1" fillId="0" borderId="14" xfId="3" applyNumberFormat="1" applyBorder="1"/>
    <xf numFmtId="4" fontId="3" fillId="0" borderId="0" xfId="3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4" fontId="0" fillId="0" borderId="0" xfId="0" applyNumberFormat="1" applyAlignment="1">
      <alignment horizontal="center" vertical="center"/>
    </xf>
    <xf numFmtId="4" fontId="1" fillId="0" borderId="2" xfId="1" applyNumberFormat="1" applyBorder="1" applyAlignment="1">
      <alignment horizontal="right" vertical="center"/>
    </xf>
    <xf numFmtId="4" fontId="1" fillId="0" borderId="0" xfId="1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1" applyNumberFormat="1" applyAlignment="1">
      <alignment horizontal="center" vertical="center"/>
    </xf>
    <xf numFmtId="0" fontId="1" fillId="0" borderId="0" xfId="3" applyAlignment="1">
      <alignment horizontal="right"/>
    </xf>
    <xf numFmtId="4" fontId="1" fillId="0" borderId="25" xfId="3" applyNumberFormat="1" applyBorder="1" applyAlignment="1">
      <alignment horizontal="right"/>
    </xf>
    <xf numFmtId="4" fontId="1" fillId="0" borderId="27" xfId="3" applyNumberFormat="1" applyBorder="1" applyAlignment="1">
      <alignment horizontal="right"/>
    </xf>
    <xf numFmtId="165" fontId="1" fillId="0" borderId="0" xfId="2" applyNumberFormat="1" applyBorder="1" applyAlignment="1">
      <alignment horizontal="right" vertical="center"/>
    </xf>
    <xf numFmtId="0" fontId="6" fillId="0" borderId="0" xfId="2" applyFont="1" applyFill="1" applyBorder="1" applyAlignment="1">
      <alignment horizontal="justify" vertical="top"/>
    </xf>
    <xf numFmtId="0" fontId="3" fillId="0" borderId="0" xfId="3" applyFont="1" applyBorder="1" applyAlignment="1">
      <alignment horizontal="left" vertical="center" wrapText="1"/>
    </xf>
    <xf numFmtId="44" fontId="0" fillId="0" borderId="0" xfId="0" applyNumberFormat="1" applyBorder="1" applyAlignment="1">
      <alignment horizontal="center" vertical="center"/>
    </xf>
    <xf numFmtId="165" fontId="1" fillId="0" borderId="26" xfId="4" applyNumberFormat="1" applyBorder="1" applyAlignment="1">
      <alignment horizontal="right" vertical="center"/>
    </xf>
    <xf numFmtId="2" fontId="1" fillId="0" borderId="8" xfId="1" applyNumberFormat="1" applyBorder="1" applyAlignment="1">
      <alignment horizontal="right"/>
    </xf>
    <xf numFmtId="165" fontId="1" fillId="0" borderId="31" xfId="4" applyNumberFormat="1" applyBorder="1" applyAlignment="1">
      <alignment horizontal="right" vertical="center"/>
    </xf>
    <xf numFmtId="165" fontId="1" fillId="0" borderId="32" xfId="4" applyNumberFormat="1" applyBorder="1" applyAlignment="1">
      <alignment horizontal="right" vertical="center"/>
    </xf>
    <xf numFmtId="4" fontId="1" fillId="0" borderId="8" xfId="1" applyNumberFormat="1" applyBorder="1" applyAlignment="1">
      <alignment horizontal="right" vertical="center"/>
    </xf>
    <xf numFmtId="0" fontId="0" fillId="0" borderId="6" xfId="0" applyBorder="1"/>
    <xf numFmtId="165" fontId="1" fillId="0" borderId="33" xfId="4" applyNumberFormat="1" applyBorder="1" applyAlignment="1">
      <alignment horizontal="right" vertical="center"/>
    </xf>
    <xf numFmtId="165" fontId="1" fillId="0" borderId="34" xfId="4" applyNumberFormat="1" applyBorder="1" applyAlignment="1">
      <alignment horizontal="right" vertical="center"/>
    </xf>
    <xf numFmtId="165" fontId="5" fillId="0" borderId="35" xfId="4" applyNumberFormat="1" applyFont="1" applyBorder="1" applyAlignment="1">
      <alignment horizontal="right" vertical="center"/>
    </xf>
    <xf numFmtId="0" fontId="0" fillId="0" borderId="30" xfId="0" applyBorder="1"/>
    <xf numFmtId="4" fontId="1" fillId="0" borderId="28" xfId="3" applyNumberFormat="1" applyBorder="1" applyAlignment="1">
      <alignment horizontal="right"/>
    </xf>
    <xf numFmtId="4" fontId="1" fillId="0" borderId="12" xfId="3" applyNumberFormat="1" applyBorder="1" applyAlignment="1">
      <alignment horizontal="right"/>
    </xf>
    <xf numFmtId="4" fontId="6" fillId="0" borderId="6" xfId="4" applyNumberFormat="1" applyFont="1" applyBorder="1" applyAlignment="1">
      <alignment horizontal="center"/>
    </xf>
    <xf numFmtId="0" fontId="5" fillId="0" borderId="35" xfId="4" applyFont="1" applyBorder="1"/>
    <xf numFmtId="2" fontId="1" fillId="0" borderId="0" xfId="1" applyNumberFormat="1" applyBorder="1" applyAlignment="1">
      <alignment horizontal="right"/>
    </xf>
    <xf numFmtId="40" fontId="17" fillId="0" borderId="29" xfId="0" applyNumberFormat="1" applyFont="1" applyBorder="1"/>
    <xf numFmtId="40" fontId="17" fillId="0" borderId="28" xfId="0" applyNumberFormat="1" applyFont="1" applyBorder="1"/>
    <xf numFmtId="40" fontId="1" fillId="0" borderId="3" xfId="3" applyNumberFormat="1" applyFont="1" applyBorder="1" applyAlignment="1">
      <alignment horizontal="right"/>
    </xf>
    <xf numFmtId="4" fontId="1" fillId="0" borderId="25" xfId="3" applyNumberFormat="1" applyFont="1" applyBorder="1" applyAlignment="1">
      <alignment horizontal="right"/>
    </xf>
    <xf numFmtId="0" fontId="1" fillId="0" borderId="0" xfId="2" applyFill="1"/>
    <xf numFmtId="0" fontId="3" fillId="2" borderId="2" xfId="5" applyFont="1" applyFill="1" applyBorder="1" applyAlignment="1">
      <alignment wrapText="1"/>
    </xf>
    <xf numFmtId="0" fontId="3" fillId="2" borderId="0" xfId="5" applyFont="1" applyFill="1" applyBorder="1" applyAlignment="1">
      <alignment vertical="top" wrapText="1"/>
    </xf>
    <xf numFmtId="0" fontId="3" fillId="2" borderId="2" xfId="5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5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4" fontId="19" fillId="0" borderId="0" xfId="0" applyNumberFormat="1" applyFont="1" applyBorder="1" applyAlignment="1">
      <alignment horizontal="left"/>
    </xf>
    <xf numFmtId="0" fontId="0" fillId="0" borderId="36" xfId="0" applyBorder="1" applyAlignment="1">
      <alignment horizontal="center" vertical="center"/>
    </xf>
    <xf numFmtId="4" fontId="1" fillId="0" borderId="37" xfId="3" applyNumberFormat="1" applyFont="1" applyBorder="1" applyAlignment="1">
      <alignment horizontal="right"/>
    </xf>
    <xf numFmtId="4" fontId="1" fillId="0" borderId="36" xfId="3" applyNumberFormat="1" applyBorder="1" applyAlignment="1">
      <alignment horizontal="right"/>
    </xf>
    <xf numFmtId="4" fontId="1" fillId="0" borderId="37" xfId="3" applyNumberFormat="1" applyBorder="1"/>
    <xf numFmtId="4" fontId="1" fillId="0" borderId="36" xfId="3" applyNumberFormat="1" applyBorder="1"/>
    <xf numFmtId="0" fontId="0" fillId="2" borderId="0" xfId="0" applyFill="1" applyBorder="1"/>
    <xf numFmtId="0" fontId="6" fillId="2" borderId="2" xfId="2" applyFont="1" applyFill="1" applyBorder="1" applyAlignment="1"/>
    <xf numFmtId="0" fontId="3" fillId="2" borderId="0" xfId="5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2" borderId="2" xfId="5" applyFont="1" applyFill="1" applyBorder="1" applyAlignment="1">
      <alignment vertical="center" wrapText="1"/>
    </xf>
    <xf numFmtId="0" fontId="3" fillId="2" borderId="2" xfId="5" applyFont="1" applyFill="1" applyBorder="1" applyAlignment="1">
      <alignment horizontal="left" vertical="center" wrapText="1"/>
    </xf>
    <xf numFmtId="40" fontId="1" fillId="0" borderId="0" xfId="3" applyNumberFormat="1" applyFont="1" applyBorder="1" applyAlignment="1">
      <alignment horizontal="right"/>
    </xf>
    <xf numFmtId="2" fontId="1" fillId="0" borderId="26" xfId="1" applyNumberFormat="1" applyBorder="1" applyAlignment="1">
      <alignment horizontal="right"/>
    </xf>
    <xf numFmtId="4" fontId="1" fillId="0" borderId="26" xfId="1" applyNumberFormat="1" applyBorder="1" applyAlignment="1">
      <alignment horizontal="right" vertical="center"/>
    </xf>
    <xf numFmtId="0" fontId="1" fillId="0" borderId="6" xfId="1" applyBorder="1" applyAlignment="1">
      <alignment horizontal="right"/>
    </xf>
    <xf numFmtId="4" fontId="1" fillId="0" borderId="38" xfId="1" applyNumberFormat="1" applyBorder="1" applyAlignment="1">
      <alignment horizontal="right" vertical="center"/>
    </xf>
    <xf numFmtId="0" fontId="0" fillId="0" borderId="6" xfId="0" applyBorder="1" applyAlignment="1">
      <alignment horizontal="right"/>
    </xf>
    <xf numFmtId="4" fontId="1" fillId="0" borderId="6" xfId="1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/>
    </xf>
    <xf numFmtId="4" fontId="1" fillId="0" borderId="39" xfId="1" applyNumberFormat="1" applyFont="1" applyBorder="1" applyAlignment="1">
      <alignment horizontal="right" vertical="center"/>
    </xf>
    <xf numFmtId="4" fontId="1" fillId="0" borderId="6" xfId="1" applyNumberFormat="1" applyBorder="1" applyAlignment="1">
      <alignment horizontal="center" vertical="center"/>
    </xf>
    <xf numFmtId="2" fontId="1" fillId="0" borderId="6" xfId="1" applyNumberFormat="1" applyBorder="1" applyAlignment="1">
      <alignment horizontal="right"/>
    </xf>
    <xf numFmtId="4" fontId="0" fillId="0" borderId="6" xfId="0" applyNumberFormat="1" applyBorder="1" applyAlignment="1">
      <alignment horizontal="right" vertical="center"/>
    </xf>
    <xf numFmtId="4" fontId="1" fillId="0" borderId="39" xfId="1" applyNumberFormat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3" fillId="2" borderId="0" xfId="5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2" xfId="2" applyFont="1" applyFill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3" fillId="0" borderId="0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44" fontId="19" fillId="0" borderId="3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7" fillId="0" borderId="0" xfId="2" applyFont="1" applyAlignment="1">
      <alignment horizontal="right"/>
    </xf>
    <xf numFmtId="164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65" fontId="1" fillId="0" borderId="40" xfId="2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1" fillId="0" borderId="0" xfId="3" applyNumberFormat="1" applyFont="1" applyBorder="1" applyAlignment="1">
      <alignment horizontal="right"/>
    </xf>
  </cellXfs>
  <cellStyles count="8">
    <cellStyle name="Hyperlink 2" xfId="6"/>
    <cellStyle name="Standaard" xfId="0" builtinId="0"/>
    <cellStyle name="Standaard 2" xfId="1"/>
    <cellStyle name="Standaard 2 5" xfId="7"/>
    <cellStyle name="Standaard 3" xfId="2"/>
    <cellStyle name="Standaard 4" xfId="3"/>
    <cellStyle name="Standaard 5" xfId="4"/>
    <cellStyle name="Standaard 6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opLeftCell="A16" workbookViewId="0">
      <selection activeCell="A35" sqref="A35"/>
    </sheetView>
  </sheetViews>
  <sheetFormatPr defaultRowHeight="15"/>
  <cols>
    <col min="1" max="1" width="45.140625" customWidth="1"/>
    <col min="2" max="2" width="10.85546875" customWidth="1"/>
    <col min="3" max="4" width="9.140625" customWidth="1"/>
  </cols>
  <sheetData>
    <row r="1" spans="1:4" ht="18.75">
      <c r="A1" s="9" t="s">
        <v>0</v>
      </c>
      <c r="B1" s="1"/>
      <c r="C1" s="1"/>
      <c r="D1" s="1"/>
    </row>
    <row r="3" spans="1:4" ht="15.75">
      <c r="A3" s="2" t="s">
        <v>195</v>
      </c>
      <c r="B3" s="1"/>
      <c r="C3" s="1"/>
      <c r="D3" s="1"/>
    </row>
    <row r="4" spans="1:4" ht="15.75">
      <c r="A4" s="3" t="s">
        <v>1</v>
      </c>
      <c r="B4" s="1"/>
      <c r="C4" s="1"/>
      <c r="D4" s="1"/>
    </row>
    <row r="5" spans="1:4" ht="15.75">
      <c r="A5" s="1"/>
      <c r="B5" s="1"/>
      <c r="C5" s="7">
        <v>43830</v>
      </c>
      <c r="D5" s="7">
        <v>43465</v>
      </c>
    </row>
    <row r="6" spans="1:4" ht="15.75">
      <c r="A6" s="1"/>
      <c r="B6" s="1"/>
      <c r="C6" s="8" t="s">
        <v>2</v>
      </c>
      <c r="D6" s="8" t="s">
        <v>2</v>
      </c>
    </row>
    <row r="7" spans="1:4" ht="15.75">
      <c r="A7" s="4" t="s">
        <v>3</v>
      </c>
      <c r="B7" s="1"/>
    </row>
    <row r="8" spans="1:4" ht="15.75">
      <c r="A8" s="1" t="s">
        <v>100</v>
      </c>
      <c r="B8" s="5">
        <v>5</v>
      </c>
      <c r="C8" s="72">
        <v>1880</v>
      </c>
      <c r="D8" s="72">
        <v>2120</v>
      </c>
    </row>
    <row r="9" spans="1:4" ht="15.75">
      <c r="A9" s="1" t="s">
        <v>101</v>
      </c>
      <c r="B9" s="5" t="s">
        <v>155</v>
      </c>
      <c r="C9" s="72">
        <v>0</v>
      </c>
      <c r="D9" s="72">
        <v>-160</v>
      </c>
    </row>
    <row r="10" spans="1:4" ht="15.75">
      <c r="A10" s="1" t="s">
        <v>4</v>
      </c>
      <c r="B10" s="5">
        <v>6</v>
      </c>
      <c r="C10" s="72">
        <v>365</v>
      </c>
      <c r="D10" s="72">
        <v>806.78</v>
      </c>
    </row>
    <row r="11" spans="1:4" ht="15.75">
      <c r="A11" s="6" t="s">
        <v>110</v>
      </c>
      <c r="B11" s="5" t="s">
        <v>139</v>
      </c>
      <c r="C11" s="72">
        <v>355.4</v>
      </c>
      <c r="D11" s="72">
        <v>786.4</v>
      </c>
    </row>
    <row r="12" spans="1:4" ht="15.75">
      <c r="A12" s="1" t="s">
        <v>5</v>
      </c>
      <c r="B12" s="5" t="s">
        <v>145</v>
      </c>
      <c r="C12" s="72">
        <v>230</v>
      </c>
      <c r="D12" s="72">
        <v>0</v>
      </c>
    </row>
    <row r="13" spans="1:4" ht="16.5" thickBot="1">
      <c r="A13" s="1"/>
      <c r="B13" s="1"/>
      <c r="C13" s="73"/>
      <c r="D13" s="73"/>
    </row>
    <row r="14" spans="1:4" ht="17.25" thickTop="1" thickBot="1">
      <c r="A14" s="1"/>
      <c r="B14" s="1"/>
      <c r="C14" s="74">
        <f>SUM(C8:C13)</f>
        <v>2830.4</v>
      </c>
      <c r="D14" s="74">
        <f>SUM(D8:D13)</f>
        <v>3553.18</v>
      </c>
    </row>
    <row r="15" spans="1:4" ht="15.75" thickTop="1">
      <c r="C15" s="75"/>
      <c r="D15" s="75"/>
    </row>
    <row r="16" spans="1:4" ht="15.75">
      <c r="A16" s="4" t="s">
        <v>6</v>
      </c>
      <c r="B16" s="1"/>
      <c r="C16" s="73"/>
      <c r="D16" s="73"/>
    </row>
    <row r="17" spans="1:4" ht="15.75">
      <c r="A17" s="6" t="s">
        <v>112</v>
      </c>
      <c r="B17" s="5" t="s">
        <v>140</v>
      </c>
      <c r="C17" s="121">
        <v>368.1</v>
      </c>
      <c r="D17" s="121">
        <v>538.5</v>
      </c>
    </row>
    <row r="18" spans="1:4" ht="15.75">
      <c r="A18" s="6" t="s">
        <v>111</v>
      </c>
      <c r="B18" s="5" t="s">
        <v>141</v>
      </c>
      <c r="C18" s="121">
        <v>41.5</v>
      </c>
      <c r="D18" s="121">
        <v>210</v>
      </c>
    </row>
    <row r="19" spans="1:4" ht="15.75">
      <c r="A19" s="1" t="s">
        <v>7</v>
      </c>
      <c r="B19" s="5" t="s">
        <v>146</v>
      </c>
      <c r="C19" s="121">
        <v>816.86</v>
      </c>
      <c r="D19" s="121">
        <v>0</v>
      </c>
    </row>
    <row r="20" spans="1:4" ht="15.75">
      <c r="A20" s="1" t="s">
        <v>113</v>
      </c>
      <c r="B20" s="5">
        <v>9</v>
      </c>
      <c r="C20" s="121">
        <v>0</v>
      </c>
      <c r="D20" s="121">
        <v>0</v>
      </c>
    </row>
    <row r="21" spans="1:4" ht="15.75">
      <c r="A21" s="1" t="s">
        <v>138</v>
      </c>
      <c r="B21" s="5" t="s">
        <v>127</v>
      </c>
      <c r="C21" s="121">
        <v>43.05</v>
      </c>
      <c r="D21" s="121">
        <v>24.5</v>
      </c>
    </row>
    <row r="22" spans="1:4" ht="15.75">
      <c r="A22" s="1" t="s">
        <v>8</v>
      </c>
      <c r="B22" s="5" t="s">
        <v>129</v>
      </c>
      <c r="C22" s="121">
        <v>848.94</v>
      </c>
      <c r="D22" s="121">
        <v>718.86</v>
      </c>
    </row>
    <row r="23" spans="1:4" ht="15.75">
      <c r="A23" s="1" t="s">
        <v>48</v>
      </c>
      <c r="B23" s="5" t="s">
        <v>130</v>
      </c>
      <c r="C23" s="121">
        <v>321.2</v>
      </c>
      <c r="D23" s="121">
        <v>400</v>
      </c>
    </row>
    <row r="24" spans="1:4" ht="15.75">
      <c r="A24" s="1" t="s">
        <v>9</v>
      </c>
      <c r="B24" s="5" t="s">
        <v>156</v>
      </c>
      <c r="C24" s="121">
        <v>336.72</v>
      </c>
      <c r="D24" s="121">
        <v>272.86</v>
      </c>
    </row>
    <row r="25" spans="1:4" ht="15.75">
      <c r="A25" s="1" t="s">
        <v>10</v>
      </c>
      <c r="B25" s="5">
        <v>12</v>
      </c>
      <c r="C25" s="121">
        <v>0</v>
      </c>
      <c r="D25" s="121">
        <v>0</v>
      </c>
    </row>
    <row r="26" spans="1:4" ht="16.5" thickBot="1">
      <c r="A26" s="1"/>
      <c r="B26" s="1"/>
      <c r="C26" s="122"/>
      <c r="D26" s="122"/>
    </row>
    <row r="27" spans="1:4" ht="17.25" thickTop="1" thickBot="1">
      <c r="A27" s="1"/>
      <c r="B27" s="1"/>
      <c r="C27" s="74">
        <f>SUM(C17:C26)</f>
        <v>2776.37</v>
      </c>
      <c r="D27" s="74">
        <f>SUM(D17:D26)</f>
        <v>2164.7200000000003</v>
      </c>
    </row>
    <row r="28" spans="1:4" ht="16.5" thickTop="1" thickBot="1">
      <c r="C28" s="114"/>
      <c r="D28" s="114"/>
    </row>
    <row r="29" spans="1:4" ht="16.5" thickBot="1">
      <c r="A29" s="2" t="s">
        <v>11</v>
      </c>
      <c r="B29" s="1"/>
      <c r="C29" s="76">
        <f>C14-C27</f>
        <v>54.0300000000002</v>
      </c>
      <c r="D29" s="76">
        <f>D14-D27</f>
        <v>1388.4599999999996</v>
      </c>
    </row>
    <row r="30" spans="1:4">
      <c r="C30" s="120"/>
      <c r="D30" s="120"/>
    </row>
    <row r="31" spans="1:4" ht="15.75">
      <c r="A31" s="2" t="s">
        <v>77</v>
      </c>
      <c r="B31" s="1"/>
      <c r="C31" s="124"/>
      <c r="D31" s="124"/>
    </row>
    <row r="32" spans="1:4" ht="15.75">
      <c r="A32" s="6" t="s">
        <v>13</v>
      </c>
      <c r="B32" s="5">
        <v>13</v>
      </c>
      <c r="C32" s="121">
        <v>-188.13</v>
      </c>
      <c r="D32" s="121">
        <v>-192.28</v>
      </c>
    </row>
    <row r="33" spans="1:4" ht="15.75">
      <c r="A33" s="16" t="s">
        <v>147</v>
      </c>
      <c r="B33" s="1"/>
      <c r="C33" s="121">
        <v>0</v>
      </c>
      <c r="D33" s="121">
        <v>-203.18</v>
      </c>
    </row>
    <row r="34" spans="1:4" ht="16.5" thickBot="1">
      <c r="A34" s="1"/>
      <c r="B34" s="5"/>
      <c r="C34" s="146"/>
      <c r="D34" s="146"/>
    </row>
    <row r="35" spans="1:4" ht="17.25" thickTop="1" thickBot="1">
      <c r="A35" s="1"/>
      <c r="B35" s="1"/>
      <c r="C35" s="74">
        <f>SUM(C32:C33)</f>
        <v>-188.13</v>
      </c>
      <c r="D35" s="74">
        <f>SUM(D32:D33)</f>
        <v>-395.46000000000004</v>
      </c>
    </row>
    <row r="36" spans="1:4" ht="16.5" thickTop="1" thickBot="1">
      <c r="C36" s="123"/>
      <c r="D36" s="123"/>
    </row>
    <row r="37" spans="1:4" ht="16.5" thickBot="1">
      <c r="A37" s="2" t="s">
        <v>14</v>
      </c>
      <c r="B37" s="1"/>
      <c r="C37" s="77">
        <f>C29+C35</f>
        <v>-134.0999999999998</v>
      </c>
      <c r="D37" s="77">
        <f>D29+D35</f>
        <v>992.99999999999955</v>
      </c>
    </row>
    <row r="38" spans="1:4" ht="15.75">
      <c r="A38" s="1"/>
      <c r="B38" s="1"/>
      <c r="C38" s="1"/>
      <c r="D38" s="1"/>
    </row>
  </sheetData>
  <pageMargins left="0.7" right="0.7" top="0.75" bottom="0.75" header="0.3" footer="0.3"/>
  <pageSetup paperSize="9" orientation="portrait" r:id="rId1"/>
  <headerFooter>
    <oddHeader>&amp;L&amp;D&amp;C&amp;A&amp;R&amp;P/&amp;N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7"/>
  <sheetViews>
    <sheetView showWhiteSpace="0" view="pageLayout" topLeftCell="A22" workbookViewId="0"/>
  </sheetViews>
  <sheetFormatPr defaultRowHeight="15"/>
  <cols>
    <col min="1" max="1" width="46" customWidth="1"/>
    <col min="2" max="2" width="4" customWidth="1"/>
    <col min="3" max="4" width="12.28515625" customWidth="1"/>
  </cols>
  <sheetData>
    <row r="1" spans="1:4" ht="18.75">
      <c r="A1" s="201" t="s">
        <v>0</v>
      </c>
      <c r="C1" s="19"/>
      <c r="D1" s="19"/>
    </row>
    <row r="3" spans="1:4" ht="15.75">
      <c r="A3" s="11" t="s">
        <v>192</v>
      </c>
      <c r="B3" s="10"/>
      <c r="C3" s="10"/>
      <c r="D3" s="10"/>
    </row>
    <row r="4" spans="1:4" ht="15.75">
      <c r="A4" s="12" t="s">
        <v>1</v>
      </c>
      <c r="B4" s="10"/>
      <c r="C4" s="10"/>
      <c r="D4" s="10"/>
    </row>
    <row r="5" spans="1:4" ht="15.75">
      <c r="A5" s="10"/>
      <c r="B5" s="10"/>
      <c r="C5" s="17">
        <v>43830</v>
      </c>
      <c r="D5" s="17">
        <v>43465</v>
      </c>
    </row>
    <row r="6" spans="1:4" ht="15.75">
      <c r="A6" s="11" t="s">
        <v>15</v>
      </c>
      <c r="B6" s="15"/>
      <c r="C6" s="18" t="s">
        <v>2</v>
      </c>
      <c r="D6" s="18" t="s">
        <v>2</v>
      </c>
    </row>
    <row r="8" spans="1:4" ht="15.75">
      <c r="A8" s="11" t="s">
        <v>16</v>
      </c>
      <c r="B8" s="10"/>
      <c r="C8" s="10"/>
      <c r="D8" s="10"/>
    </row>
    <row r="10" spans="1:4" ht="15.75">
      <c r="A10" s="13" t="s">
        <v>17</v>
      </c>
      <c r="B10" s="10"/>
      <c r="C10" s="10"/>
      <c r="D10" s="10"/>
    </row>
    <row r="11" spans="1:4" ht="15.75">
      <c r="A11" s="10" t="s">
        <v>178</v>
      </c>
      <c r="B11" s="14">
        <v>1</v>
      </c>
      <c r="C11" s="78">
        <v>1.04</v>
      </c>
      <c r="D11" s="78">
        <v>40.89</v>
      </c>
    </row>
    <row r="12" spans="1:4" ht="15.75">
      <c r="A12" s="10" t="s">
        <v>18</v>
      </c>
      <c r="B12" s="14">
        <v>1</v>
      </c>
      <c r="C12" s="78">
        <v>0</v>
      </c>
      <c r="D12" s="78">
        <v>0</v>
      </c>
    </row>
    <row r="13" spans="1:4" ht="16.5" thickBot="1">
      <c r="A13" s="10"/>
      <c r="B13" s="10"/>
      <c r="C13" s="79"/>
      <c r="D13" s="79"/>
    </row>
    <row r="14" spans="1:4" ht="17.25" thickTop="1" thickBot="1">
      <c r="A14" s="10"/>
      <c r="B14" s="10"/>
      <c r="C14" s="80">
        <f>SUM(C11:C12)</f>
        <v>1.04</v>
      </c>
      <c r="D14" s="80">
        <f>SUM(D11:D12)</f>
        <v>40.89</v>
      </c>
    </row>
    <row r="15" spans="1:4" ht="16.5" thickTop="1">
      <c r="A15" s="10"/>
      <c r="B15" s="10"/>
      <c r="C15" s="79"/>
      <c r="D15" s="79"/>
    </row>
    <row r="16" spans="1:4" ht="15.75">
      <c r="A16" s="13" t="s">
        <v>19</v>
      </c>
      <c r="B16" s="10"/>
      <c r="C16" s="79"/>
      <c r="D16" s="79"/>
    </row>
    <row r="17" spans="1:5" ht="15.75">
      <c r="A17" s="10" t="s">
        <v>60</v>
      </c>
      <c r="B17" s="14">
        <v>2</v>
      </c>
      <c r="C17" s="81">
        <v>1688.54</v>
      </c>
      <c r="D17" s="81">
        <v>1245.18</v>
      </c>
    </row>
    <row r="18" spans="1:5" ht="15.75">
      <c r="A18" s="10" t="s">
        <v>61</v>
      </c>
      <c r="B18" s="14">
        <v>2</v>
      </c>
      <c r="C18" s="81">
        <v>10208.77</v>
      </c>
      <c r="D18" s="81">
        <v>10707.88</v>
      </c>
    </row>
    <row r="19" spans="1:5" ht="15.75">
      <c r="A19" s="10" t="s">
        <v>20</v>
      </c>
      <c r="B19" s="14">
        <v>2</v>
      </c>
      <c r="C19" s="81">
        <v>0</v>
      </c>
      <c r="D19" s="81">
        <v>0</v>
      </c>
    </row>
    <row r="20" spans="1:5" ht="16.5" thickBot="1">
      <c r="A20" s="10"/>
      <c r="B20" s="10"/>
      <c r="C20" s="82"/>
      <c r="D20" s="82"/>
    </row>
    <row r="21" spans="1:5" ht="17.25" thickTop="1" thickBot="1">
      <c r="A21" s="10"/>
      <c r="B21" s="10"/>
      <c r="C21" s="83">
        <f>SUM(C17:C20)</f>
        <v>11897.310000000001</v>
      </c>
      <c r="D21" s="83">
        <f>SUM(D17:D20)</f>
        <v>11953.06</v>
      </c>
    </row>
    <row r="22" spans="1:5" ht="17.25" thickTop="1" thickBot="1">
      <c r="A22" s="10"/>
      <c r="B22" s="10"/>
      <c r="C22" s="82"/>
      <c r="D22" s="82"/>
    </row>
    <row r="23" spans="1:5" ht="16.5" thickBot="1">
      <c r="A23" s="11" t="s">
        <v>2</v>
      </c>
      <c r="B23" s="10"/>
      <c r="C23" s="84">
        <f>C21+C14</f>
        <v>11898.350000000002</v>
      </c>
      <c r="D23" s="84">
        <f>D21+D14</f>
        <v>11993.949999999999</v>
      </c>
    </row>
    <row r="24" spans="1:5" ht="15.75">
      <c r="A24" s="10"/>
      <c r="B24" s="10"/>
      <c r="C24" s="82"/>
      <c r="D24" s="82"/>
    </row>
    <row r="25" spans="1:5" ht="15.75">
      <c r="A25" s="11" t="s">
        <v>21</v>
      </c>
      <c r="B25" s="15"/>
      <c r="C25" s="85"/>
      <c r="D25" s="85"/>
    </row>
    <row r="26" spans="1:5">
      <c r="C26" s="86"/>
      <c r="D26" s="86"/>
    </row>
    <row r="27" spans="1:5" ht="15.75">
      <c r="A27" s="11" t="s">
        <v>22</v>
      </c>
      <c r="B27" s="10"/>
      <c r="C27" s="82"/>
      <c r="D27" s="82"/>
    </row>
    <row r="28" spans="1:5" ht="15.75">
      <c r="A28" s="10" t="s">
        <v>23</v>
      </c>
      <c r="B28" s="10"/>
      <c r="C28" s="81">
        <v>11977.85</v>
      </c>
      <c r="D28" s="81">
        <v>10984.85</v>
      </c>
    </row>
    <row r="29" spans="1:5" ht="15.75">
      <c r="A29" s="16" t="s">
        <v>14</v>
      </c>
      <c r="B29" s="10"/>
      <c r="C29" s="81">
        <v>-134.1</v>
      </c>
      <c r="D29" s="81">
        <v>993</v>
      </c>
    </row>
    <row r="30" spans="1:5" ht="15.75" thickBot="1">
      <c r="A30" s="48"/>
      <c r="B30" s="48"/>
      <c r="C30" s="48"/>
      <c r="D30" s="48"/>
      <c r="E30" s="48"/>
    </row>
    <row r="31" spans="1:5" ht="17.25" thickTop="1" thickBot="1">
      <c r="A31" s="10" t="s">
        <v>202</v>
      </c>
      <c r="B31" s="10"/>
      <c r="C31" s="83">
        <f>SUM(C28:C29)</f>
        <v>11843.75</v>
      </c>
      <c r="D31" s="83">
        <f>SUM(D28:D29)</f>
        <v>11977.85</v>
      </c>
    </row>
    <row r="32" spans="1:5" ht="16.5" thickTop="1">
      <c r="A32" s="10"/>
      <c r="B32" s="10"/>
      <c r="C32" s="82"/>
      <c r="D32" s="82"/>
    </row>
    <row r="33" spans="1:4" ht="15.75">
      <c r="A33" s="11" t="s">
        <v>24</v>
      </c>
      <c r="B33" s="10"/>
      <c r="C33" s="82"/>
      <c r="D33" s="82"/>
    </row>
    <row r="34" spans="1:4" ht="15.75">
      <c r="A34" s="10" t="s">
        <v>25</v>
      </c>
      <c r="B34" s="14">
        <v>3</v>
      </c>
      <c r="C34" s="81">
        <v>14.6</v>
      </c>
      <c r="D34" s="81">
        <v>16.100000000000001</v>
      </c>
    </row>
    <row r="35" spans="1:4" ht="15.75">
      <c r="A35" s="10" t="s">
        <v>26</v>
      </c>
      <c r="B35" s="14">
        <v>4</v>
      </c>
      <c r="C35" s="81">
        <v>0</v>
      </c>
      <c r="D35" s="81">
        <v>0</v>
      </c>
    </row>
    <row r="36" spans="1:4" ht="16.5" thickBot="1">
      <c r="A36" s="10"/>
      <c r="B36" s="10"/>
      <c r="C36" s="82"/>
      <c r="D36" s="82"/>
    </row>
    <row r="37" spans="1:4" ht="17.25" thickTop="1" thickBot="1">
      <c r="A37" s="10"/>
      <c r="B37" s="10"/>
      <c r="C37" s="83">
        <f>SUM(C34:C36)</f>
        <v>14.6</v>
      </c>
      <c r="D37" s="83">
        <f>SUM(D34:D36)</f>
        <v>16.100000000000001</v>
      </c>
    </row>
    <row r="38" spans="1:4" ht="16.5" thickTop="1">
      <c r="A38" s="11" t="s">
        <v>31</v>
      </c>
      <c r="B38" s="10"/>
      <c r="C38" s="128"/>
      <c r="D38" s="128"/>
    </row>
    <row r="39" spans="1:4" ht="15.75">
      <c r="A39" s="10" t="s">
        <v>132</v>
      </c>
      <c r="B39" s="10" t="s">
        <v>179</v>
      </c>
      <c r="C39" s="81">
        <v>0</v>
      </c>
      <c r="D39" s="81">
        <v>0</v>
      </c>
    </row>
    <row r="40" spans="1:4" ht="15.75">
      <c r="A40" s="151" t="s">
        <v>203</v>
      </c>
      <c r="B40" s="10" t="s">
        <v>194</v>
      </c>
      <c r="C40" s="81">
        <v>40</v>
      </c>
      <c r="D40" s="81">
        <v>0</v>
      </c>
    </row>
    <row r="41" spans="1:4" ht="16.5" thickBot="1">
      <c r="A41" s="151"/>
      <c r="C41" s="86"/>
      <c r="D41" s="86"/>
    </row>
    <row r="42" spans="1:4" ht="17.25" thickTop="1" thickBot="1">
      <c r="A42" s="10"/>
      <c r="B42" s="10"/>
      <c r="C42" s="83">
        <f>SUM(C39:C41)</f>
        <v>40</v>
      </c>
      <c r="D42" s="83">
        <f>SUM(D39:D41)</f>
        <v>0</v>
      </c>
    </row>
    <row r="43" spans="1:4" ht="17.25" thickTop="1" thickBot="1">
      <c r="A43" s="151"/>
      <c r="C43" s="86"/>
      <c r="D43" s="86"/>
    </row>
    <row r="44" spans="1:4" ht="16.5" thickBot="1">
      <c r="A44" s="11" t="s">
        <v>2</v>
      </c>
      <c r="B44" s="10"/>
      <c r="C44" s="84">
        <f>C37+C31+C42</f>
        <v>11898.35</v>
      </c>
      <c r="D44" s="84">
        <f t="shared" ref="D44" si="0">D37+D31+D42</f>
        <v>11993.95</v>
      </c>
    </row>
    <row r="45" spans="1:4" ht="15.75">
      <c r="A45" s="10"/>
      <c r="B45" s="10"/>
      <c r="C45" s="79"/>
      <c r="D45" s="79"/>
    </row>
    <row r="46" spans="1:4">
      <c r="A46" s="12" t="s">
        <v>27</v>
      </c>
      <c r="B46" s="20"/>
      <c r="C46" s="87">
        <f>C44-C23</f>
        <v>0</v>
      </c>
      <c r="D46" s="87">
        <f>D44-D23</f>
        <v>0</v>
      </c>
    </row>
    <row r="47" spans="1:4" ht="15.75">
      <c r="B47" s="10"/>
      <c r="C47" s="10"/>
      <c r="D47" s="1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&amp;L&amp;D&amp;C&amp;A&amp;R&amp;P/&amp;N</oddHeader>
    <oddFooter xml:space="preserve">&amp;L&amp;F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workbookViewId="0">
      <selection activeCell="A6" sqref="A6"/>
    </sheetView>
  </sheetViews>
  <sheetFormatPr defaultColWidth="9.140625" defaultRowHeight="15"/>
  <cols>
    <col min="1" max="1" width="53.85546875" customWidth="1"/>
    <col min="2" max="2" width="10.140625" customWidth="1"/>
    <col min="3" max="4" width="10.5703125" customWidth="1"/>
    <col min="5" max="5" width="10" customWidth="1"/>
    <col min="6" max="6" width="9.85546875" customWidth="1"/>
  </cols>
  <sheetData>
    <row r="1" spans="1:7" ht="18.75">
      <c r="A1" s="45" t="s">
        <v>0</v>
      </c>
      <c r="B1" s="45"/>
      <c r="C1" s="1"/>
      <c r="D1" s="1"/>
      <c r="E1" s="45"/>
      <c r="F1" s="45"/>
      <c r="G1" s="39"/>
    </row>
    <row r="3" spans="1:7" ht="15.75">
      <c r="A3" s="40"/>
      <c r="B3" s="40"/>
      <c r="C3" s="1"/>
      <c r="D3" s="1"/>
      <c r="E3" s="40"/>
      <c r="F3" s="40"/>
      <c r="G3" s="39"/>
    </row>
    <row r="4" spans="1:7" ht="15.75">
      <c r="A4" s="40"/>
      <c r="B4" s="40"/>
      <c r="C4" s="1"/>
      <c r="D4" s="1"/>
      <c r="E4" s="41"/>
      <c r="F4" s="41"/>
      <c r="G4" s="47"/>
    </row>
    <row r="5" spans="1:7" ht="15.75">
      <c r="A5" s="39"/>
      <c r="B5" s="39"/>
      <c r="C5" s="88">
        <v>2019</v>
      </c>
      <c r="D5" s="89">
        <v>2019</v>
      </c>
      <c r="E5" s="88">
        <v>2019</v>
      </c>
      <c r="F5" s="89">
        <v>2018</v>
      </c>
      <c r="G5" s="39"/>
    </row>
    <row r="6" spans="1:7" ht="15.75">
      <c r="A6" s="39"/>
      <c r="B6" s="39"/>
      <c r="C6" s="90" t="s">
        <v>54</v>
      </c>
      <c r="D6" s="144" t="s">
        <v>55</v>
      </c>
      <c r="E6" s="90" t="s">
        <v>54</v>
      </c>
      <c r="F6" s="144" t="s">
        <v>55</v>
      </c>
      <c r="G6" s="39"/>
    </row>
    <row r="7" spans="1:7" ht="15.75">
      <c r="A7" s="43" t="s">
        <v>3</v>
      </c>
      <c r="B7" s="43"/>
      <c r="D7" s="137"/>
      <c r="E7" s="43"/>
      <c r="F7" s="145"/>
      <c r="G7" s="39"/>
    </row>
    <row r="8" spans="1:7" ht="15.75">
      <c r="A8" s="1" t="s">
        <v>100</v>
      </c>
      <c r="B8" s="1"/>
      <c r="C8" s="174">
        <v>2120</v>
      </c>
      <c r="D8" s="133">
        <v>1880</v>
      </c>
      <c r="E8" s="132">
        <v>1880</v>
      </c>
      <c r="F8" s="133">
        <v>2120</v>
      </c>
      <c r="G8" s="39"/>
    </row>
    <row r="9" spans="1:7" ht="15.75">
      <c r="A9" s="1" t="s">
        <v>101</v>
      </c>
      <c r="B9" s="1"/>
      <c r="C9" s="174">
        <v>0</v>
      </c>
      <c r="D9" s="133">
        <v>0</v>
      </c>
      <c r="E9" s="132">
        <v>-80</v>
      </c>
      <c r="F9" s="133">
        <v>-160</v>
      </c>
      <c r="G9" s="39"/>
    </row>
    <row r="10" spans="1:7" ht="15.75">
      <c r="A10" s="1" t="s">
        <v>4</v>
      </c>
      <c r="B10" s="1"/>
      <c r="C10" s="174">
        <v>400</v>
      </c>
      <c r="D10" s="133">
        <v>365</v>
      </c>
      <c r="E10" s="132">
        <v>800</v>
      </c>
      <c r="F10" s="133">
        <v>806.78</v>
      </c>
      <c r="G10" s="39"/>
    </row>
    <row r="11" spans="1:7" ht="15.75">
      <c r="A11" s="6" t="s">
        <v>110</v>
      </c>
      <c r="B11" s="6"/>
      <c r="C11" s="174">
        <v>500</v>
      </c>
      <c r="D11" s="133">
        <v>355.4</v>
      </c>
      <c r="E11" s="132">
        <v>800</v>
      </c>
      <c r="F11" s="133">
        <v>786.4</v>
      </c>
      <c r="G11" s="39"/>
    </row>
    <row r="12" spans="1:7" ht="15.75">
      <c r="A12" s="1" t="s">
        <v>5</v>
      </c>
      <c r="B12" s="1"/>
      <c r="C12" s="174">
        <v>1000</v>
      </c>
      <c r="D12" s="133">
        <v>230</v>
      </c>
      <c r="E12" s="132">
        <v>1000</v>
      </c>
      <c r="F12" s="133">
        <v>0</v>
      </c>
      <c r="G12" s="46"/>
    </row>
    <row r="13" spans="1:7" ht="16.5" thickBot="1">
      <c r="A13" s="39"/>
      <c r="B13" s="39"/>
      <c r="C13" s="73"/>
      <c r="D13" s="176"/>
      <c r="E13" s="92"/>
      <c r="F13" s="134"/>
      <c r="G13" s="39"/>
    </row>
    <row r="14" spans="1:7" ht="17.25" thickTop="1" thickBot="1">
      <c r="A14" s="39"/>
      <c r="B14" s="39"/>
      <c r="C14" s="177">
        <f t="shared" ref="C14:F14" si="0">SUM(C8:C13)</f>
        <v>4020</v>
      </c>
      <c r="D14" s="177">
        <f t="shared" si="0"/>
        <v>2830.4</v>
      </c>
      <c r="E14" s="93">
        <f t="shared" si="0"/>
        <v>4400</v>
      </c>
      <c r="F14" s="93">
        <f t="shared" si="0"/>
        <v>3553.18</v>
      </c>
      <c r="G14" s="39"/>
    </row>
    <row r="15" spans="1:7" ht="16.5" thickTop="1">
      <c r="A15" s="39"/>
      <c r="B15" s="39"/>
      <c r="C15" s="75"/>
      <c r="D15" s="178"/>
      <c r="E15" s="92"/>
      <c r="F15" s="135"/>
      <c r="G15" s="39"/>
    </row>
    <row r="16" spans="1:7" ht="15.75">
      <c r="A16" s="43" t="s">
        <v>6</v>
      </c>
      <c r="B16" s="43"/>
      <c r="C16" s="73"/>
      <c r="D16" s="176"/>
      <c r="E16" s="94"/>
      <c r="F16" s="95"/>
      <c r="G16" s="39"/>
    </row>
    <row r="17" spans="1:7" ht="15.75">
      <c r="A17" s="44" t="s">
        <v>111</v>
      </c>
      <c r="B17" s="44"/>
      <c r="C17" s="175">
        <v>500</v>
      </c>
      <c r="D17" s="136">
        <v>368.1</v>
      </c>
      <c r="E17" s="132">
        <v>600</v>
      </c>
      <c r="F17" s="136">
        <v>538.5</v>
      </c>
      <c r="G17" s="39"/>
    </row>
    <row r="18" spans="1:7" ht="15.75">
      <c r="A18" s="44" t="s">
        <v>114</v>
      </c>
      <c r="B18" s="44"/>
      <c r="C18" s="175">
        <v>600</v>
      </c>
      <c r="D18" s="136">
        <v>41.5</v>
      </c>
      <c r="E18" s="132">
        <v>600</v>
      </c>
      <c r="F18" s="136">
        <v>210</v>
      </c>
      <c r="G18" s="39"/>
    </row>
    <row r="19" spans="1:7" ht="15.75">
      <c r="A19" s="39" t="s">
        <v>7</v>
      </c>
      <c r="B19" s="39"/>
      <c r="C19" s="175">
        <v>1000</v>
      </c>
      <c r="D19" s="136">
        <v>816.86</v>
      </c>
      <c r="E19" s="132">
        <v>1000</v>
      </c>
      <c r="F19" s="136">
        <v>0</v>
      </c>
      <c r="G19" s="39"/>
    </row>
    <row r="20" spans="1:7" ht="15.75">
      <c r="A20" s="39" t="s">
        <v>143</v>
      </c>
      <c r="B20" s="39"/>
      <c r="C20" s="175">
        <v>0</v>
      </c>
      <c r="D20" s="136">
        <v>0</v>
      </c>
      <c r="E20" s="132">
        <v>0</v>
      </c>
      <c r="F20" s="136">
        <v>0</v>
      </c>
      <c r="G20" s="39"/>
    </row>
    <row r="21" spans="1:7" ht="15.75">
      <c r="A21" s="44" t="s">
        <v>142</v>
      </c>
      <c r="B21" s="44"/>
      <c r="C21" s="175">
        <v>50</v>
      </c>
      <c r="D21" s="136">
        <v>43.05</v>
      </c>
      <c r="E21" s="132">
        <v>100</v>
      </c>
      <c r="F21" s="136">
        <v>24.5</v>
      </c>
      <c r="G21" s="39"/>
    </row>
    <row r="22" spans="1:7" ht="15.75">
      <c r="A22" s="1" t="s">
        <v>8</v>
      </c>
      <c r="B22" s="1"/>
      <c r="C22" s="175">
        <v>900</v>
      </c>
      <c r="D22" s="136">
        <v>848.94</v>
      </c>
      <c r="E22" s="132">
        <v>800</v>
      </c>
      <c r="F22" s="136">
        <v>718.86</v>
      </c>
      <c r="G22" s="39"/>
    </row>
    <row r="23" spans="1:7" ht="15.75">
      <c r="A23" s="1" t="s">
        <v>48</v>
      </c>
      <c r="B23" s="1"/>
      <c r="C23" s="175">
        <v>400</v>
      </c>
      <c r="D23" s="136">
        <v>321.2</v>
      </c>
      <c r="E23" s="132">
        <v>500</v>
      </c>
      <c r="F23" s="136">
        <v>400</v>
      </c>
      <c r="G23" s="39"/>
    </row>
    <row r="24" spans="1:7" ht="15.75">
      <c r="A24" s="1" t="s">
        <v>148</v>
      </c>
      <c r="B24" s="1"/>
      <c r="C24" s="175">
        <v>350</v>
      </c>
      <c r="D24" s="136">
        <v>336.72</v>
      </c>
      <c r="E24" s="132">
        <v>300</v>
      </c>
      <c r="F24" s="136">
        <v>272.86</v>
      </c>
      <c r="G24" s="39"/>
    </row>
    <row r="25" spans="1:7" ht="15.75">
      <c r="A25" s="39" t="s">
        <v>10</v>
      </c>
      <c r="B25" s="39"/>
      <c r="C25" s="175">
        <v>0</v>
      </c>
      <c r="D25" s="136">
        <v>0</v>
      </c>
      <c r="E25" s="132">
        <v>250</v>
      </c>
      <c r="F25" s="136">
        <v>0</v>
      </c>
      <c r="G25" s="39"/>
    </row>
    <row r="26" spans="1:7" ht="16.5" thickBot="1">
      <c r="C26" s="122"/>
      <c r="D26" s="179"/>
      <c r="F26" s="137"/>
      <c r="G26" s="39"/>
    </row>
    <row r="27" spans="1:7" ht="17.25" thickTop="1" thickBot="1">
      <c r="A27" s="39"/>
      <c r="B27" s="39"/>
      <c r="C27" s="177">
        <f>SUM(C17:C26)</f>
        <v>3800</v>
      </c>
      <c r="D27" s="177">
        <f>SUM(D17:D26)</f>
        <v>2776.37</v>
      </c>
      <c r="E27" s="96">
        <f>SUM(E17:E25)</f>
        <v>4150</v>
      </c>
      <c r="F27" s="96">
        <f>SUM(F17:F25)</f>
        <v>2164.7200000000003</v>
      </c>
      <c r="G27" s="39"/>
    </row>
    <row r="28" spans="1:7" ht="17.25" thickTop="1" thickBot="1">
      <c r="A28" s="39"/>
      <c r="B28" s="39"/>
      <c r="C28" s="114"/>
      <c r="D28" s="180"/>
      <c r="E28" s="92"/>
      <c r="F28" s="138"/>
      <c r="G28" s="39"/>
    </row>
    <row r="29" spans="1:7" ht="16.5" thickBot="1">
      <c r="A29" s="40" t="s">
        <v>11</v>
      </c>
      <c r="B29" s="40"/>
      <c r="C29" s="181">
        <f t="shared" ref="C29:F29" si="1">C14-C27</f>
        <v>220</v>
      </c>
      <c r="D29" s="181">
        <f t="shared" si="1"/>
        <v>54.0300000000002</v>
      </c>
      <c r="E29" s="97">
        <f t="shared" si="1"/>
        <v>250</v>
      </c>
      <c r="F29" s="97">
        <f t="shared" si="1"/>
        <v>1388.4599999999996</v>
      </c>
      <c r="G29" s="39"/>
    </row>
    <row r="30" spans="1:7" ht="15.75">
      <c r="A30" s="39"/>
      <c r="B30" s="39"/>
      <c r="C30" s="124"/>
      <c r="D30" s="182"/>
      <c r="E30" s="92"/>
      <c r="F30" s="139"/>
      <c r="G30" s="39"/>
    </row>
    <row r="31" spans="1:7" ht="15.75">
      <c r="A31" s="43" t="s">
        <v>56</v>
      </c>
      <c r="B31" s="43"/>
      <c r="D31" s="137"/>
      <c r="E31" s="94"/>
      <c r="F31" s="140"/>
      <c r="G31" s="39"/>
    </row>
    <row r="32" spans="1:7" ht="15.75">
      <c r="A32" s="39" t="s">
        <v>13</v>
      </c>
      <c r="B32" s="39"/>
      <c r="C32" s="175">
        <v>-200</v>
      </c>
      <c r="D32" s="136">
        <v>-188.13</v>
      </c>
      <c r="E32" s="91">
        <v>-200</v>
      </c>
      <c r="F32" s="91">
        <v>-192.28</v>
      </c>
      <c r="G32" s="39"/>
    </row>
    <row r="33" spans="1:7" ht="15.75">
      <c r="A33" s="42" t="s">
        <v>102</v>
      </c>
      <c r="B33" s="42"/>
      <c r="C33" s="175">
        <v>0</v>
      </c>
      <c r="D33" s="136">
        <v>0</v>
      </c>
      <c r="E33" s="91">
        <v>0</v>
      </c>
      <c r="F33" s="91">
        <v>-203.18</v>
      </c>
      <c r="G33" s="39"/>
    </row>
    <row r="34" spans="1:7" ht="16.5" thickBot="1">
      <c r="A34" s="42"/>
      <c r="B34" s="42"/>
      <c r="C34" s="146"/>
      <c r="D34" s="183"/>
      <c r="E34" s="98"/>
      <c r="F34" s="141"/>
      <c r="G34" s="39"/>
    </row>
    <row r="35" spans="1:7" ht="17.25" thickTop="1" thickBot="1">
      <c r="A35" s="39"/>
      <c r="B35" s="39"/>
      <c r="C35" s="177">
        <f>SUM(C32:C33)</f>
        <v>-200</v>
      </c>
      <c r="D35" s="177">
        <f>SUM(D32:D33)</f>
        <v>-188.13</v>
      </c>
      <c r="E35" s="96">
        <f>SUM(E32:E33)</f>
        <v>-200</v>
      </c>
      <c r="F35" s="96">
        <f>SUM(F32:F33)</f>
        <v>-395.46000000000004</v>
      </c>
    </row>
    <row r="36" spans="1:7" ht="17.25" thickTop="1" thickBot="1">
      <c r="A36" s="39"/>
      <c r="B36" s="39"/>
      <c r="C36" s="123"/>
      <c r="D36" s="184"/>
      <c r="E36" s="92"/>
      <c r="F36" s="138"/>
    </row>
    <row r="37" spans="1:7" ht="16.5" thickBot="1">
      <c r="A37" s="40" t="s">
        <v>14</v>
      </c>
      <c r="B37" s="40"/>
      <c r="C37" s="185">
        <f>C29+C35</f>
        <v>20</v>
      </c>
      <c r="D37" s="185">
        <f>D29+D35</f>
        <v>-134.0999999999998</v>
      </c>
      <c r="E37" s="97">
        <f>E29+E35</f>
        <v>50</v>
      </c>
      <c r="F37" s="97">
        <f>F29+F35</f>
        <v>992.99999999999955</v>
      </c>
    </row>
    <row r="38" spans="1:7" ht="15.75">
      <c r="A38" s="39"/>
      <c r="B38" s="39"/>
      <c r="C38" s="1"/>
      <c r="D38" s="1"/>
      <c r="E38" s="39"/>
      <c r="F38" s="39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&amp;L&amp;D&amp;C&amp;A&amp;R&amp;P/&amp;N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53"/>
  <sheetViews>
    <sheetView topLeftCell="A34" workbookViewId="0">
      <selection activeCell="F45" sqref="F45"/>
    </sheetView>
  </sheetViews>
  <sheetFormatPr defaultRowHeight="15"/>
  <cols>
    <col min="1" max="1" width="6.7109375" style="70" customWidth="1"/>
    <col min="2" max="2" width="39.85546875" customWidth="1"/>
    <col min="3" max="4" width="4.140625" customWidth="1"/>
    <col min="5" max="6" width="11.42578125" customWidth="1"/>
  </cols>
  <sheetData>
    <row r="1" spans="1:6" ht="18.75">
      <c r="B1" s="29" t="s">
        <v>0</v>
      </c>
      <c r="C1" s="21"/>
      <c r="D1" s="21"/>
      <c r="E1" s="21"/>
      <c r="F1" s="21"/>
    </row>
    <row r="3" spans="1:6">
      <c r="B3" s="25" t="s">
        <v>28</v>
      </c>
      <c r="C3" s="30"/>
      <c r="D3" s="30"/>
      <c r="E3" s="27">
        <v>43830</v>
      </c>
      <c r="F3" s="27">
        <v>43465</v>
      </c>
    </row>
    <row r="4" spans="1:6" ht="15.75">
      <c r="B4" s="21"/>
      <c r="C4" s="34"/>
      <c r="D4" s="34"/>
      <c r="E4" s="28" t="s">
        <v>2</v>
      </c>
      <c r="F4" s="28" t="s">
        <v>2</v>
      </c>
    </row>
    <row r="5" spans="1:6" ht="15.75">
      <c r="B5" s="21"/>
      <c r="C5" s="34"/>
      <c r="D5" s="34"/>
      <c r="E5" s="37"/>
      <c r="F5" s="37"/>
    </row>
    <row r="6" spans="1:6" ht="15.75">
      <c r="A6" s="71" t="s">
        <v>78</v>
      </c>
      <c r="B6" s="24" t="s">
        <v>79</v>
      </c>
      <c r="C6" s="32"/>
      <c r="D6" s="32"/>
      <c r="E6" s="38"/>
      <c r="F6" s="38"/>
    </row>
    <row r="7" spans="1:6" ht="15.75">
      <c r="B7" s="26" t="s">
        <v>107</v>
      </c>
      <c r="C7" s="32"/>
      <c r="D7" s="32"/>
      <c r="E7" s="99">
        <v>0</v>
      </c>
      <c r="F7" s="99">
        <v>40</v>
      </c>
    </row>
    <row r="8" spans="1:6" ht="15.75">
      <c r="B8" s="26" t="s">
        <v>29</v>
      </c>
      <c r="C8" s="32"/>
      <c r="D8" s="32"/>
      <c r="E8" s="99">
        <v>1.04</v>
      </c>
      <c r="F8" s="99">
        <v>0.89</v>
      </c>
    </row>
    <row r="9" spans="1:6" ht="16.5" thickBot="1">
      <c r="B9" s="23"/>
      <c r="C9" s="32"/>
      <c r="D9" s="32"/>
      <c r="E9" s="103"/>
      <c r="F9" s="103"/>
    </row>
    <row r="10" spans="1:6" ht="17.25" thickTop="1" thickBot="1">
      <c r="B10" s="26" t="s">
        <v>30</v>
      </c>
      <c r="C10" s="32"/>
      <c r="D10" s="32"/>
      <c r="E10" s="59">
        <f>SUM(E7:E9)</f>
        <v>1.04</v>
      </c>
      <c r="F10" s="59">
        <f>SUM(F7:F9)</f>
        <v>40.89</v>
      </c>
    </row>
    <row r="11" spans="1:6" ht="16.5" thickTop="1">
      <c r="B11" s="21"/>
      <c r="C11" s="32"/>
      <c r="D11" s="32"/>
      <c r="E11" s="103"/>
      <c r="F11" s="103"/>
    </row>
    <row r="12" spans="1:6" ht="15.75">
      <c r="B12" s="26" t="s">
        <v>31</v>
      </c>
      <c r="C12" s="21"/>
      <c r="D12" s="21"/>
      <c r="E12" s="58">
        <v>0</v>
      </c>
      <c r="F12" s="58">
        <v>0</v>
      </c>
    </row>
    <row r="13" spans="1:6" ht="15.75">
      <c r="B13" s="21"/>
      <c r="C13" s="21"/>
      <c r="D13" s="21"/>
      <c r="E13" s="101"/>
      <c r="F13" s="101"/>
    </row>
    <row r="14" spans="1:6" ht="15.75">
      <c r="B14" s="21" t="s">
        <v>18</v>
      </c>
      <c r="C14" s="21"/>
      <c r="D14" s="21"/>
      <c r="E14" s="58">
        <v>40</v>
      </c>
      <c r="F14" s="58">
        <v>0</v>
      </c>
    </row>
    <row r="15" spans="1:6" ht="15.75">
      <c r="B15" s="21"/>
      <c r="C15" s="21"/>
      <c r="D15" s="21"/>
      <c r="E15" s="101"/>
      <c r="F15" s="101"/>
    </row>
    <row r="16" spans="1:6" ht="15.75">
      <c r="A16" s="70" t="s">
        <v>80</v>
      </c>
      <c r="B16" s="21" t="s">
        <v>19</v>
      </c>
      <c r="C16" s="21"/>
      <c r="D16" s="21"/>
      <c r="E16" s="101"/>
      <c r="F16" s="101"/>
    </row>
    <row r="17" spans="1:6" ht="15.75">
      <c r="B17" s="21" t="s">
        <v>58</v>
      </c>
      <c r="C17" s="21"/>
      <c r="D17" s="21"/>
      <c r="E17" s="58">
        <v>1688.54</v>
      </c>
      <c r="F17" s="58">
        <v>1245.18</v>
      </c>
    </row>
    <row r="18" spans="1:6" ht="15.75">
      <c r="B18" s="26" t="s">
        <v>59</v>
      </c>
      <c r="C18" s="21"/>
      <c r="D18" s="21"/>
      <c r="E18" s="58">
        <v>10208.77</v>
      </c>
      <c r="F18" s="58">
        <v>10707.88</v>
      </c>
    </row>
    <row r="19" spans="1:6" ht="15.75">
      <c r="B19" s="26" t="s">
        <v>20</v>
      </c>
      <c r="C19" s="21"/>
      <c r="D19" s="21"/>
      <c r="E19" s="58">
        <v>0</v>
      </c>
      <c r="F19" s="58">
        <v>0</v>
      </c>
    </row>
    <row r="20" spans="1:6" ht="16.5" thickBot="1">
      <c r="B20" s="21"/>
      <c r="C20" s="21"/>
      <c r="D20" s="21"/>
      <c r="E20" s="101"/>
      <c r="F20" s="101"/>
    </row>
    <row r="21" spans="1:6" ht="17.25" thickTop="1" thickBot="1">
      <c r="B21" s="21"/>
      <c r="C21" s="21"/>
      <c r="D21" s="21"/>
      <c r="E21" s="59">
        <f>SUM(E17:E20)</f>
        <v>11897.310000000001</v>
      </c>
      <c r="F21" s="59">
        <f>SUM(F17:F20)</f>
        <v>11953.06</v>
      </c>
    </row>
    <row r="22" spans="1:6" ht="16.5" thickTop="1">
      <c r="B22" s="21"/>
      <c r="C22" s="21"/>
      <c r="D22" s="21"/>
      <c r="E22" s="101"/>
      <c r="F22" s="101"/>
    </row>
    <row r="23" spans="1:6" ht="15.75">
      <c r="A23" s="70" t="s">
        <v>82</v>
      </c>
      <c r="B23" s="24" t="s">
        <v>81</v>
      </c>
      <c r="C23" s="32"/>
      <c r="D23" s="32"/>
      <c r="E23" s="103"/>
      <c r="F23" s="103"/>
    </row>
    <row r="24" spans="1:6" ht="15.75">
      <c r="B24" s="21" t="s">
        <v>62</v>
      </c>
      <c r="C24" s="32"/>
      <c r="D24" s="32"/>
      <c r="E24" s="58">
        <v>0</v>
      </c>
      <c r="F24" s="58">
        <v>0</v>
      </c>
    </row>
    <row r="25" spans="1:6" ht="15.75">
      <c r="B25" s="21" t="s">
        <v>33</v>
      </c>
      <c r="C25" s="32"/>
      <c r="D25" s="32"/>
      <c r="E25" s="58">
        <v>0</v>
      </c>
      <c r="F25" s="58">
        <v>0</v>
      </c>
    </row>
    <row r="26" spans="1:6" ht="15.75">
      <c r="B26" s="21" t="s">
        <v>120</v>
      </c>
      <c r="C26" s="32"/>
      <c r="D26" s="32"/>
      <c r="E26" s="58">
        <v>14.6</v>
      </c>
      <c r="F26" s="58">
        <v>16.100000000000001</v>
      </c>
    </row>
    <row r="27" spans="1:6" ht="16.5" thickBot="1">
      <c r="B27" s="21"/>
      <c r="C27" s="32"/>
      <c r="D27" s="32"/>
      <c r="E27" s="103"/>
      <c r="F27" s="103"/>
    </row>
    <row r="28" spans="1:6" ht="17.25" thickTop="1" thickBot="1">
      <c r="B28" s="21"/>
      <c r="C28" s="32"/>
      <c r="D28" s="32"/>
      <c r="E28" s="59">
        <f>SUM(E24:E27)</f>
        <v>14.6</v>
      </c>
      <c r="F28" s="59">
        <f>SUM(F24:F27)</f>
        <v>16.100000000000001</v>
      </c>
    </row>
    <row r="29" spans="1:6" ht="16.5" thickTop="1">
      <c r="A29" s="70" t="s">
        <v>84</v>
      </c>
      <c r="B29" s="24" t="s">
        <v>83</v>
      </c>
      <c r="C29" s="32"/>
      <c r="D29" s="32"/>
      <c r="E29" s="103"/>
      <c r="F29" s="103"/>
    </row>
    <row r="30" spans="1:6" ht="15.75">
      <c r="B30" s="26" t="s">
        <v>34</v>
      </c>
      <c r="C30" s="32"/>
      <c r="D30" s="32"/>
      <c r="E30" s="58">
        <v>0</v>
      </c>
      <c r="F30" s="58">
        <v>0</v>
      </c>
    </row>
    <row r="31" spans="1:6" ht="15.75">
      <c r="B31" s="26" t="s">
        <v>12</v>
      </c>
      <c r="C31" s="32"/>
      <c r="D31" s="32"/>
      <c r="E31" s="58">
        <v>0</v>
      </c>
      <c r="F31" s="58">
        <v>0</v>
      </c>
    </row>
    <row r="32" spans="1:6" ht="16.5" thickBot="1">
      <c r="B32" s="151"/>
      <c r="E32" s="128"/>
      <c r="F32" s="128"/>
    </row>
    <row r="33" spans="1:6" ht="17.25" thickTop="1" thickBot="1">
      <c r="B33" s="21"/>
      <c r="C33" s="32"/>
      <c r="D33" s="32"/>
      <c r="E33" s="59">
        <f t="shared" ref="E33" si="0">SUM(E30:E31)</f>
        <v>0</v>
      </c>
      <c r="F33" s="59">
        <f>SUM(F30:F31)</f>
        <v>0</v>
      </c>
    </row>
    <row r="34" spans="1:6" ht="15.75" thickTop="1"/>
    <row r="35" spans="1:6" ht="15.75" thickBot="1">
      <c r="A35" s="70" t="s">
        <v>179</v>
      </c>
      <c r="B35" s="24" t="s">
        <v>132</v>
      </c>
    </row>
    <row r="36" spans="1:6" ht="17.25" thickTop="1" thickBot="1">
      <c r="B36" t="s">
        <v>157</v>
      </c>
      <c r="E36" s="59">
        <v>0</v>
      </c>
      <c r="F36" s="59">
        <v>2000</v>
      </c>
    </row>
    <row r="37" spans="1:6" ht="16.5" thickTop="1">
      <c r="B37" t="s">
        <v>158</v>
      </c>
      <c r="E37" s="147">
        <v>0</v>
      </c>
      <c r="F37" s="147">
        <v>8000</v>
      </c>
    </row>
    <row r="38" spans="1:6" ht="16.5" thickBot="1">
      <c r="B38" t="s">
        <v>159</v>
      </c>
      <c r="E38" s="148">
        <v>0</v>
      </c>
      <c r="F38" s="148">
        <v>-10000</v>
      </c>
    </row>
    <row r="39" spans="1:6" ht="17.25" thickTop="1" thickBot="1">
      <c r="B39" t="s">
        <v>160</v>
      </c>
      <c r="E39" s="149">
        <f>SUM(E36:E38)</f>
        <v>0</v>
      </c>
      <c r="F39" s="149">
        <f>SUM(F36:F38)</f>
        <v>0</v>
      </c>
    </row>
    <row r="40" spans="1:6" ht="16.5" thickTop="1">
      <c r="E40" s="173"/>
      <c r="F40" s="173"/>
    </row>
    <row r="41" spans="1:6" ht="16.5" thickBot="1">
      <c r="A41" s="70" t="s">
        <v>194</v>
      </c>
      <c r="B41" s="24" t="s">
        <v>193</v>
      </c>
      <c r="E41" s="204"/>
      <c r="F41" s="204"/>
    </row>
    <row r="42" spans="1:6" ht="17.25" thickTop="1" thickBot="1">
      <c r="B42" t="s">
        <v>157</v>
      </c>
      <c r="E42" s="59">
        <v>0</v>
      </c>
      <c r="F42" s="59">
        <v>2000</v>
      </c>
    </row>
    <row r="43" spans="1:6" ht="16.5" thickTop="1">
      <c r="B43" t="s">
        <v>158</v>
      </c>
      <c r="E43" s="147">
        <v>40</v>
      </c>
      <c r="F43" s="147">
        <v>8000</v>
      </c>
    </row>
    <row r="44" spans="1:6" ht="16.5" thickBot="1">
      <c r="B44" t="s">
        <v>159</v>
      </c>
      <c r="E44" s="148">
        <v>0</v>
      </c>
      <c r="F44" s="148">
        <v>-10000</v>
      </c>
    </row>
    <row r="45" spans="1:6" ht="17.25" thickTop="1" thickBot="1">
      <c r="B45" t="s">
        <v>160</v>
      </c>
      <c r="E45" s="149">
        <f>SUM(E42:E44)</f>
        <v>40</v>
      </c>
      <c r="F45" s="149">
        <f>SUM(F42:F44)</f>
        <v>0</v>
      </c>
    </row>
    <row r="46" spans="1:6" ht="16.5" thickTop="1">
      <c r="B46" s="24"/>
      <c r="E46" s="128"/>
      <c r="F46" s="128"/>
    </row>
    <row r="47" spans="1:6" ht="15.75">
      <c r="E47" s="173"/>
      <c r="F47" s="173"/>
    </row>
    <row r="48" spans="1:6" ht="15.75">
      <c r="B48" s="21"/>
      <c r="C48" s="32"/>
      <c r="D48" s="32"/>
      <c r="E48" s="103"/>
      <c r="F48" s="103"/>
    </row>
    <row r="49" spans="1:6" ht="18.75">
      <c r="B49" s="29" t="s">
        <v>0</v>
      </c>
      <c r="C49" s="21"/>
      <c r="D49" s="21"/>
      <c r="E49" s="21"/>
      <c r="F49" s="21"/>
    </row>
    <row r="51" spans="1:6">
      <c r="B51" s="25" t="s">
        <v>35</v>
      </c>
      <c r="C51" s="36"/>
      <c r="D51" s="36"/>
      <c r="E51" s="202">
        <v>43830</v>
      </c>
      <c r="F51" s="202">
        <v>43465</v>
      </c>
    </row>
    <row r="52" spans="1:6">
      <c r="B52" s="22"/>
      <c r="C52" s="34"/>
      <c r="D52" s="34"/>
      <c r="E52" s="203" t="s">
        <v>2</v>
      </c>
      <c r="F52" s="203" t="s">
        <v>2</v>
      </c>
    </row>
    <row r="53" spans="1:6">
      <c r="B53" s="22"/>
      <c r="C53" s="34"/>
      <c r="D53" s="34"/>
      <c r="E53" s="37"/>
      <c r="F53" s="37"/>
    </row>
    <row r="54" spans="1:6" ht="15.75">
      <c r="A54" s="70" t="s">
        <v>85</v>
      </c>
      <c r="B54" s="24" t="s">
        <v>109</v>
      </c>
      <c r="C54" s="32"/>
      <c r="D54" s="32"/>
      <c r="E54" s="38"/>
      <c r="F54" s="38"/>
    </row>
    <row r="55" spans="1:6" ht="15.75">
      <c r="B55" s="21" t="s">
        <v>36</v>
      </c>
      <c r="C55" s="32"/>
      <c r="D55" s="32"/>
      <c r="E55" s="52">
        <v>1880</v>
      </c>
      <c r="F55" s="52">
        <v>1960</v>
      </c>
    </row>
    <row r="56" spans="1:6" ht="15.75">
      <c r="B56" s="21" t="s">
        <v>37</v>
      </c>
      <c r="C56" s="32"/>
      <c r="D56" s="32"/>
      <c r="E56" s="52">
        <v>0</v>
      </c>
      <c r="F56" s="52">
        <v>-120</v>
      </c>
    </row>
    <row r="57" spans="1:6" ht="16.5" thickBot="1">
      <c r="B57" s="21"/>
      <c r="C57" s="32"/>
      <c r="D57" s="32"/>
      <c r="E57" s="38"/>
      <c r="F57" s="38"/>
    </row>
    <row r="58" spans="1:6" ht="17.25" thickTop="1" thickBot="1">
      <c r="B58" s="21"/>
      <c r="C58" s="32"/>
      <c r="D58" s="32"/>
      <c r="E58" s="51">
        <f>SUM(E55:E57)</f>
        <v>1880</v>
      </c>
      <c r="F58" s="51">
        <f>SUM(F55:F57)</f>
        <v>1840</v>
      </c>
    </row>
    <row r="59" spans="1:6" ht="16.5" thickTop="1">
      <c r="B59" s="21"/>
      <c r="C59" s="32"/>
      <c r="D59" s="32"/>
      <c r="E59" s="38"/>
      <c r="F59" s="38"/>
    </row>
    <row r="60" spans="1:6" ht="15.75">
      <c r="A60" s="70" t="s">
        <v>86</v>
      </c>
      <c r="B60" s="24" t="s">
        <v>31</v>
      </c>
      <c r="C60" s="32"/>
      <c r="D60" s="32"/>
      <c r="E60" s="38"/>
      <c r="F60" s="38"/>
    </row>
    <row r="61" spans="1:6" ht="15.75">
      <c r="A61" s="70" t="s">
        <v>151</v>
      </c>
      <c r="B61" s="21" t="s">
        <v>38</v>
      </c>
      <c r="C61" s="32"/>
      <c r="D61" s="32"/>
      <c r="E61" s="52">
        <v>350</v>
      </c>
      <c r="F61" s="52">
        <v>500</v>
      </c>
    </row>
    <row r="62" spans="1:6" ht="16.5" thickBot="1">
      <c r="A62" s="70" t="s">
        <v>152</v>
      </c>
      <c r="B62" s="21" t="s">
        <v>150</v>
      </c>
      <c r="C62" s="32"/>
      <c r="D62" s="32"/>
      <c r="E62" s="52">
        <v>15</v>
      </c>
      <c r="F62" s="52">
        <v>306.77999999999997</v>
      </c>
    </row>
    <row r="63" spans="1:6" ht="17.25" thickTop="1" thickBot="1">
      <c r="B63" s="21"/>
      <c r="C63" s="32"/>
      <c r="D63" s="32"/>
      <c r="E63" s="51">
        <f>SUM(E61:E62)</f>
        <v>365</v>
      </c>
      <c r="F63" s="51">
        <f>SUM(F61:F62)</f>
        <v>806.78</v>
      </c>
    </row>
    <row r="64" spans="1:6" ht="16.5" thickTop="1">
      <c r="B64" s="21"/>
      <c r="C64" s="32"/>
      <c r="D64" s="32"/>
      <c r="E64" s="38"/>
      <c r="F64" s="38"/>
    </row>
    <row r="65" spans="1:6" ht="15.75">
      <c r="A65" s="70" t="s">
        <v>87</v>
      </c>
      <c r="B65" s="24" t="s">
        <v>103</v>
      </c>
      <c r="C65" s="32"/>
      <c r="D65" s="32"/>
      <c r="E65" s="38"/>
      <c r="F65" s="38"/>
    </row>
    <row r="66" spans="1:6" ht="15.75">
      <c r="A66" s="70" t="s">
        <v>139</v>
      </c>
      <c r="B66" s="21" t="s">
        <v>64</v>
      </c>
      <c r="C66" s="32"/>
      <c r="D66" s="32"/>
      <c r="E66" s="58">
        <v>355.4</v>
      </c>
      <c r="F66" s="58">
        <v>786.4</v>
      </c>
    </row>
    <row r="67" spans="1:6" ht="16.5" thickBot="1">
      <c r="A67" s="70" t="s">
        <v>140</v>
      </c>
      <c r="B67" s="21" t="s">
        <v>63</v>
      </c>
      <c r="C67" s="32"/>
      <c r="D67" s="32"/>
      <c r="E67" s="150">
        <v>-368.1</v>
      </c>
      <c r="F67" s="150">
        <v>-538.5</v>
      </c>
    </row>
    <row r="68" spans="1:6" ht="17.25" thickTop="1" thickBot="1">
      <c r="B68" s="21" t="s">
        <v>144</v>
      </c>
      <c r="C68" s="32"/>
      <c r="D68" s="32"/>
      <c r="E68" s="59">
        <f>SUM(E66:E67)</f>
        <v>-12.700000000000045</v>
      </c>
      <c r="F68" s="59">
        <f>SUM(F66:F67)</f>
        <v>247.89999999999998</v>
      </c>
    </row>
    <row r="69" spans="1:6" ht="16.5" thickTop="1">
      <c r="B69" s="21"/>
      <c r="C69" s="32"/>
      <c r="D69" s="32"/>
      <c r="E69" s="102"/>
      <c r="F69" s="102"/>
    </row>
    <row r="70" spans="1:6" ht="16.5" thickBot="1">
      <c r="A70" s="70" t="s">
        <v>141</v>
      </c>
      <c r="B70" s="21" t="s">
        <v>126</v>
      </c>
      <c r="C70" s="32"/>
      <c r="D70" s="32"/>
      <c r="E70" s="142">
        <v>-41.5</v>
      </c>
      <c r="F70" s="142">
        <v>-210</v>
      </c>
    </row>
    <row r="71" spans="1:6" ht="17.25" thickTop="1" thickBot="1">
      <c r="B71" s="21" t="s">
        <v>108</v>
      </c>
      <c r="C71" s="32"/>
      <c r="D71" s="32"/>
      <c r="E71" s="59">
        <f>E68+E70</f>
        <v>-54.200000000000045</v>
      </c>
      <c r="F71" s="59">
        <f>F68+F70</f>
        <v>37.899999999999977</v>
      </c>
    </row>
    <row r="72" spans="1:6" ht="16.5" thickTop="1">
      <c r="B72" s="21"/>
      <c r="C72" s="32"/>
      <c r="D72" s="32"/>
      <c r="E72" s="38"/>
      <c r="F72" s="38"/>
    </row>
    <row r="73" spans="1:6" ht="15.75">
      <c r="A73" s="70" t="s">
        <v>145</v>
      </c>
      <c r="B73" s="24" t="s">
        <v>105</v>
      </c>
      <c r="C73" s="32"/>
      <c r="D73" s="32"/>
      <c r="E73" s="38"/>
      <c r="F73" s="38"/>
    </row>
    <row r="74" spans="1:6" ht="15.75">
      <c r="B74" s="21" t="s">
        <v>153</v>
      </c>
      <c r="C74" s="32"/>
      <c r="D74" s="32"/>
      <c r="E74" s="57"/>
      <c r="F74" s="58">
        <v>0</v>
      </c>
    </row>
    <row r="75" spans="1:6" ht="16.5" thickBot="1">
      <c r="B75" s="21" t="s">
        <v>190</v>
      </c>
      <c r="C75" s="32"/>
      <c r="D75" s="32"/>
      <c r="E75" s="58">
        <v>230</v>
      </c>
      <c r="F75" s="57"/>
    </row>
    <row r="76" spans="1:6" ht="17.25" thickTop="1" thickBot="1">
      <c r="B76" s="21" t="s">
        <v>39</v>
      </c>
      <c r="C76" s="32"/>
      <c r="D76" s="32"/>
      <c r="E76" s="51">
        <f>SUM(E74:E75)</f>
        <v>230</v>
      </c>
      <c r="F76" s="51">
        <f>SUM(F74:F75)</f>
        <v>0</v>
      </c>
    </row>
    <row r="77" spans="1:6" ht="16.5" thickTop="1">
      <c r="B77" s="21"/>
      <c r="C77" s="32"/>
      <c r="D77" s="32"/>
      <c r="E77" s="35"/>
      <c r="F77" s="35"/>
    </row>
    <row r="78" spans="1:6" ht="15.75">
      <c r="A78" s="70" t="s">
        <v>146</v>
      </c>
      <c r="B78" s="24" t="s">
        <v>106</v>
      </c>
      <c r="C78" s="32"/>
      <c r="D78" s="32"/>
      <c r="E78" s="38"/>
      <c r="F78" s="38"/>
    </row>
    <row r="79" spans="1:6" ht="15.75">
      <c r="B79" s="21" t="s">
        <v>153</v>
      </c>
      <c r="C79" s="32"/>
      <c r="D79" s="32"/>
      <c r="E79" s="57"/>
      <c r="F79" s="58">
        <v>0</v>
      </c>
    </row>
    <row r="80" spans="1:6" ht="16.5" thickBot="1">
      <c r="B80" s="21" t="s">
        <v>190</v>
      </c>
      <c r="C80" s="32"/>
      <c r="D80" s="32"/>
      <c r="E80" s="58">
        <v>-816.86</v>
      </c>
      <c r="F80" s="57"/>
    </row>
    <row r="81" spans="1:6" ht="17.25" thickTop="1" thickBot="1">
      <c r="B81" s="21" t="s">
        <v>104</v>
      </c>
      <c r="C81" s="32"/>
      <c r="D81" s="32"/>
      <c r="E81" s="51">
        <f>SUM(E80:E80)</f>
        <v>-816.86</v>
      </c>
      <c r="F81" s="51">
        <f>SUM(F80:F80)</f>
        <v>0</v>
      </c>
    </row>
    <row r="82" spans="1:6" ht="17.25" thickTop="1" thickBot="1">
      <c r="B82" s="21"/>
      <c r="C82" s="32"/>
      <c r="D82" s="32"/>
      <c r="E82" s="38"/>
      <c r="F82" s="38"/>
    </row>
    <row r="83" spans="1:6" ht="17.25" thickTop="1" thickBot="1">
      <c r="B83" s="21" t="s">
        <v>40</v>
      </c>
      <c r="C83" s="32"/>
      <c r="D83" s="32"/>
      <c r="E83" s="51">
        <f>E81+E76</f>
        <v>-586.86</v>
      </c>
      <c r="F83" s="51">
        <f>F81+F76</f>
        <v>0</v>
      </c>
    </row>
    <row r="84" spans="1:6" ht="16.5" thickTop="1">
      <c r="B84" s="21"/>
      <c r="C84" s="32"/>
      <c r="D84" s="32"/>
      <c r="E84" s="38"/>
      <c r="F84" s="38"/>
    </row>
    <row r="85" spans="1:6" ht="15.75">
      <c r="B85" s="21"/>
      <c r="C85" s="32"/>
      <c r="D85" s="32"/>
      <c r="E85" s="38"/>
      <c r="F85" s="38"/>
    </row>
    <row r="86" spans="1:6" ht="15.75">
      <c r="B86" s="21"/>
      <c r="C86" s="32"/>
      <c r="D86" s="32"/>
      <c r="E86" s="38"/>
      <c r="F86" s="38"/>
    </row>
    <row r="87" spans="1:6" ht="18.75">
      <c r="B87" s="29" t="s">
        <v>0</v>
      </c>
      <c r="C87" s="21"/>
      <c r="D87" s="21"/>
      <c r="E87" s="21"/>
      <c r="F87" s="21"/>
    </row>
    <row r="88" spans="1:6" ht="15.75">
      <c r="B88" s="21"/>
      <c r="C88" s="21"/>
      <c r="D88" s="21"/>
      <c r="E88" s="21"/>
      <c r="F88" s="21"/>
    </row>
    <row r="89" spans="1:6">
      <c r="B89" s="25" t="s">
        <v>41</v>
      </c>
      <c r="C89" s="30"/>
      <c r="D89" s="30"/>
      <c r="E89" s="202">
        <v>43830</v>
      </c>
      <c r="F89" s="202">
        <v>43465</v>
      </c>
    </row>
    <row r="90" spans="1:6">
      <c r="B90" s="22"/>
      <c r="C90" s="31"/>
      <c r="D90" s="31"/>
      <c r="E90" s="203" t="s">
        <v>2</v>
      </c>
      <c r="F90" s="203" t="s">
        <v>2</v>
      </c>
    </row>
    <row r="91" spans="1:6">
      <c r="B91" s="22"/>
      <c r="C91" s="36"/>
      <c r="D91" s="36"/>
      <c r="E91" s="38"/>
      <c r="F91" s="38"/>
    </row>
    <row r="92" spans="1:6" ht="15.75">
      <c r="A92" s="70" t="s">
        <v>89</v>
      </c>
      <c r="B92" s="24" t="s">
        <v>88</v>
      </c>
      <c r="C92" s="32"/>
      <c r="D92" s="32"/>
      <c r="E92" s="38"/>
      <c r="F92" s="38"/>
    </row>
    <row r="93" spans="1:6" ht="15.75">
      <c r="B93" s="24" t="s">
        <v>115</v>
      </c>
      <c r="C93" s="32"/>
      <c r="D93" s="32"/>
      <c r="E93" s="38"/>
      <c r="F93" s="38"/>
    </row>
    <row r="94" spans="1:6" ht="15.75">
      <c r="B94" s="21" t="s">
        <v>116</v>
      </c>
      <c r="C94" s="32"/>
      <c r="D94" s="32"/>
      <c r="E94" s="58">
        <v>0</v>
      </c>
      <c r="F94" s="58">
        <v>0</v>
      </c>
    </row>
    <row r="95" spans="1:6" ht="15.75">
      <c r="B95" s="21" t="s">
        <v>42</v>
      </c>
      <c r="C95" s="32"/>
      <c r="D95" s="32"/>
      <c r="E95" s="58">
        <v>0</v>
      </c>
      <c r="F95" s="58">
        <v>0</v>
      </c>
    </row>
    <row r="96" spans="1:6" ht="15.75">
      <c r="B96" s="21" t="s">
        <v>43</v>
      </c>
      <c r="C96" s="32"/>
      <c r="D96" s="32"/>
      <c r="E96" s="58">
        <v>0</v>
      </c>
      <c r="F96" s="58">
        <v>0</v>
      </c>
    </row>
    <row r="97" spans="1:6" ht="16.5" thickBot="1">
      <c r="B97" s="21"/>
      <c r="C97" s="32"/>
      <c r="D97" s="32"/>
      <c r="E97" s="103"/>
      <c r="F97" s="103"/>
    </row>
    <row r="98" spans="1:6" ht="17.25" thickTop="1" thickBot="1">
      <c r="B98" s="21"/>
      <c r="C98" s="32"/>
      <c r="D98" s="32"/>
      <c r="E98" s="59">
        <f>SUM(E94:E97)</f>
        <v>0</v>
      </c>
      <c r="F98" s="59">
        <f>SUM(F94:F97)</f>
        <v>0</v>
      </c>
    </row>
    <row r="99" spans="1:6" ht="16.5" thickTop="1">
      <c r="B99" s="21"/>
      <c r="C99" s="32"/>
      <c r="D99" s="32"/>
      <c r="E99" s="103"/>
      <c r="F99" s="103"/>
    </row>
    <row r="100" spans="1:6" ht="15.75">
      <c r="B100" s="21"/>
      <c r="C100" s="32"/>
      <c r="D100" s="32"/>
      <c r="E100" s="103"/>
      <c r="F100" s="103"/>
    </row>
    <row r="101" spans="1:6" ht="15.75">
      <c r="A101" s="70" t="s">
        <v>127</v>
      </c>
      <c r="B101" s="24" t="s">
        <v>90</v>
      </c>
      <c r="C101" s="32"/>
      <c r="D101" s="32"/>
      <c r="E101" s="103"/>
      <c r="F101" s="103"/>
    </row>
    <row r="102" spans="1:6" ht="15.75">
      <c r="A102" s="70" t="s">
        <v>91</v>
      </c>
      <c r="B102" s="26" t="s">
        <v>44</v>
      </c>
      <c r="C102" s="32"/>
      <c r="D102" s="32"/>
      <c r="E102" s="58">
        <v>0</v>
      </c>
      <c r="F102" s="58">
        <v>24.5</v>
      </c>
    </row>
    <row r="103" spans="1:6" ht="15.75">
      <c r="A103" s="70" t="s">
        <v>92</v>
      </c>
      <c r="B103" s="26" t="s">
        <v>45</v>
      </c>
      <c r="C103" s="32"/>
      <c r="D103" s="32"/>
      <c r="E103" s="58">
        <v>43.05</v>
      </c>
      <c r="F103" s="58">
        <v>0</v>
      </c>
    </row>
    <row r="104" spans="1:6" ht="16.5" thickBot="1">
      <c r="A104" s="70" t="s">
        <v>93</v>
      </c>
      <c r="B104" s="21" t="s">
        <v>46</v>
      </c>
      <c r="C104" s="32"/>
      <c r="D104" s="32"/>
      <c r="E104" s="126">
        <v>0</v>
      </c>
      <c r="F104" s="126">
        <v>0</v>
      </c>
    </row>
    <row r="105" spans="1:6" ht="17.25" thickTop="1" thickBot="1">
      <c r="B105" s="21"/>
      <c r="C105" s="32"/>
      <c r="D105" s="32"/>
      <c r="E105" s="59">
        <f>SUM(E102:E104)</f>
        <v>43.05</v>
      </c>
      <c r="F105" s="59">
        <f>SUM(F102:F104)</f>
        <v>24.5</v>
      </c>
    </row>
    <row r="106" spans="1:6" ht="16.5" thickTop="1">
      <c r="B106" s="21"/>
      <c r="C106" s="32"/>
      <c r="D106" s="32"/>
      <c r="E106" s="127"/>
      <c r="F106" s="127"/>
    </row>
    <row r="107" spans="1:6" ht="16.5" thickBot="1">
      <c r="B107" s="21"/>
      <c r="C107" s="32"/>
      <c r="D107" s="32"/>
      <c r="E107" s="103"/>
      <c r="F107" s="103"/>
    </row>
    <row r="108" spans="1:6" ht="17.25" thickTop="1" thickBot="1">
      <c r="A108" s="70" t="s">
        <v>129</v>
      </c>
      <c r="B108" s="24" t="s">
        <v>47</v>
      </c>
      <c r="C108" s="32"/>
      <c r="D108" s="32"/>
      <c r="E108" s="59">
        <v>848.94</v>
      </c>
      <c r="F108" s="59">
        <v>718.86</v>
      </c>
    </row>
    <row r="109" spans="1:6" ht="16.5" thickTop="1">
      <c r="B109" s="21"/>
      <c r="C109" s="32"/>
      <c r="D109" s="32"/>
      <c r="E109" s="103"/>
      <c r="F109" s="103"/>
    </row>
    <row r="110" spans="1:6" ht="15.75">
      <c r="B110" s="21"/>
      <c r="C110" s="32"/>
      <c r="D110" s="32"/>
      <c r="E110" s="103"/>
      <c r="F110" s="103"/>
    </row>
    <row r="111" spans="1:6" ht="16.5" thickBot="1">
      <c r="C111" s="21"/>
      <c r="D111" s="21"/>
      <c r="E111" s="101"/>
      <c r="F111" s="101"/>
    </row>
    <row r="112" spans="1:6" ht="17.25" thickTop="1" thickBot="1">
      <c r="A112" s="70" t="s">
        <v>130</v>
      </c>
      <c r="B112" s="24" t="s">
        <v>191</v>
      </c>
      <c r="C112" s="32"/>
      <c r="D112" s="32"/>
      <c r="E112" s="59">
        <v>321.2</v>
      </c>
      <c r="F112" s="59">
        <v>400</v>
      </c>
    </row>
    <row r="113" spans="1:7" ht="16.5" thickTop="1">
      <c r="B113" s="24"/>
      <c r="C113" s="32"/>
      <c r="D113" s="32"/>
      <c r="F113" s="102"/>
    </row>
    <row r="114" spans="1:7" ht="15.75">
      <c r="A114" s="70" t="s">
        <v>131</v>
      </c>
      <c r="B114" s="24" t="s">
        <v>9</v>
      </c>
      <c r="C114" s="32"/>
      <c r="D114" s="32"/>
      <c r="E114" s="102"/>
      <c r="F114" s="102"/>
      <c r="G114" s="48"/>
    </row>
    <row r="115" spans="1:7" ht="15.75">
      <c r="A115" s="70" t="s">
        <v>92</v>
      </c>
      <c r="B115" s="26" t="s">
        <v>49</v>
      </c>
      <c r="C115" s="21"/>
      <c r="D115" s="21"/>
      <c r="E115" s="58">
        <v>174.9</v>
      </c>
      <c r="F115" s="58">
        <v>114.23</v>
      </c>
    </row>
    <row r="116" spans="1:7" ht="15.75">
      <c r="A116" s="70" t="s">
        <v>93</v>
      </c>
      <c r="B116" s="21" t="s">
        <v>50</v>
      </c>
      <c r="C116" s="32"/>
      <c r="D116" s="32"/>
      <c r="E116" s="58">
        <v>161.82</v>
      </c>
      <c r="F116" s="58">
        <v>158.63</v>
      </c>
    </row>
    <row r="117" spans="1:7" ht="15.75">
      <c r="A117" s="70" t="s">
        <v>94</v>
      </c>
      <c r="B117" s="21" t="s">
        <v>117</v>
      </c>
      <c r="C117" s="32"/>
      <c r="D117" s="32"/>
      <c r="E117" s="58">
        <v>0</v>
      </c>
      <c r="F117" s="58">
        <v>0</v>
      </c>
    </row>
    <row r="118" spans="1:7" ht="16.5" thickBot="1">
      <c r="A118" s="70" t="s">
        <v>95</v>
      </c>
      <c r="B118" s="21" t="s">
        <v>204</v>
      </c>
      <c r="C118" s="32"/>
      <c r="D118" s="32"/>
      <c r="E118" s="58">
        <v>0</v>
      </c>
      <c r="F118" s="58">
        <v>0</v>
      </c>
    </row>
    <row r="119" spans="1:7" ht="17.25" thickTop="1" thickBot="1">
      <c r="B119" s="125" t="s">
        <v>128</v>
      </c>
      <c r="C119" s="32"/>
      <c r="D119" s="32"/>
      <c r="E119" s="59">
        <f>SUM(E115:E118)</f>
        <v>336.72</v>
      </c>
      <c r="F119" s="59">
        <f>SUM(F115:F118)</f>
        <v>272.86</v>
      </c>
    </row>
    <row r="120" spans="1:7" ht="16.5" thickTop="1">
      <c r="B120" s="21"/>
      <c r="C120" s="21"/>
      <c r="D120" s="21"/>
      <c r="E120" s="101"/>
      <c r="F120" s="101"/>
    </row>
    <row r="121" spans="1:7" ht="15.75">
      <c r="A121" s="70" t="s">
        <v>97</v>
      </c>
      <c r="B121" s="24" t="s">
        <v>96</v>
      </c>
      <c r="C121" s="33"/>
      <c r="D121" s="33"/>
      <c r="E121" s="104"/>
      <c r="F121" s="104"/>
    </row>
    <row r="122" spans="1:7" ht="15.75">
      <c r="A122" s="70" t="s">
        <v>91</v>
      </c>
      <c r="B122" s="21" t="s">
        <v>51</v>
      </c>
      <c r="C122" s="32"/>
      <c r="D122" s="32"/>
      <c r="E122" s="58">
        <v>0</v>
      </c>
      <c r="F122" s="58">
        <v>0</v>
      </c>
    </row>
    <row r="123" spans="1:7" ht="15.75">
      <c r="A123" s="70" t="s">
        <v>92</v>
      </c>
      <c r="B123" s="21" t="s">
        <v>52</v>
      </c>
      <c r="C123" s="32"/>
      <c r="D123" s="32"/>
      <c r="E123" s="143"/>
      <c r="F123" s="143"/>
    </row>
    <row r="124" spans="1:7" ht="16.5" thickBot="1">
      <c r="B124" s="21"/>
      <c r="C124" s="32"/>
      <c r="D124" s="32"/>
      <c r="E124" s="103"/>
      <c r="F124" s="103"/>
    </row>
    <row r="125" spans="1:7" ht="17.25" thickTop="1" thickBot="1">
      <c r="B125" s="21"/>
      <c r="C125" s="32"/>
      <c r="D125" s="32"/>
      <c r="E125" s="59">
        <f>SUM(E122:E124)</f>
        <v>0</v>
      </c>
      <c r="F125" s="59">
        <f>SUM(F122:F124)</f>
        <v>0</v>
      </c>
    </row>
    <row r="126" spans="1:7" ht="16.5" thickTop="1">
      <c r="B126" s="21"/>
      <c r="C126" s="32"/>
      <c r="D126" s="32"/>
      <c r="E126" s="54"/>
      <c r="F126" s="54"/>
    </row>
    <row r="127" spans="1:7" ht="15.75">
      <c r="B127" s="21"/>
      <c r="C127" s="32"/>
      <c r="D127" s="32"/>
      <c r="E127" s="54"/>
      <c r="F127" s="54"/>
    </row>
    <row r="128" spans="1:7" ht="15.75">
      <c r="B128" s="21"/>
      <c r="C128" s="32"/>
      <c r="D128" s="32"/>
      <c r="E128" s="54"/>
      <c r="F128" s="54"/>
    </row>
    <row r="129" spans="1:6" ht="15.75">
      <c r="B129" s="21"/>
      <c r="C129" s="32"/>
      <c r="D129" s="32"/>
      <c r="E129" s="54"/>
      <c r="F129" s="54"/>
    </row>
    <row r="130" spans="1:6" ht="15.75">
      <c r="B130" s="21"/>
      <c r="C130" s="32"/>
      <c r="D130" s="32"/>
      <c r="E130" s="38"/>
      <c r="F130" s="38"/>
    </row>
    <row r="131" spans="1:6" ht="18.75">
      <c r="B131" s="29" t="s">
        <v>0</v>
      </c>
      <c r="C131" s="21"/>
      <c r="D131" s="21"/>
      <c r="E131" s="21"/>
      <c r="F131" s="21"/>
    </row>
    <row r="132" spans="1:6" ht="15.75">
      <c r="B132" s="21"/>
      <c r="C132" s="21"/>
      <c r="D132" s="21"/>
      <c r="E132" s="21"/>
      <c r="F132" s="21"/>
    </row>
    <row r="133" spans="1:6">
      <c r="B133" s="25" t="s">
        <v>41</v>
      </c>
      <c r="C133" s="30"/>
      <c r="D133" s="30"/>
      <c r="E133" s="202">
        <v>43830</v>
      </c>
      <c r="F133" s="202">
        <v>43465</v>
      </c>
    </row>
    <row r="134" spans="1:6">
      <c r="B134" s="22"/>
      <c r="C134" s="31"/>
      <c r="D134" s="31"/>
      <c r="E134" s="203" t="s">
        <v>2</v>
      </c>
      <c r="F134" s="203" t="s">
        <v>2</v>
      </c>
    </row>
    <row r="135" spans="1:6">
      <c r="B135" s="22"/>
      <c r="C135" s="36"/>
      <c r="D135" s="36"/>
      <c r="E135" s="38"/>
      <c r="F135" s="38"/>
    </row>
    <row r="137" spans="1:6" ht="15.75">
      <c r="A137" s="70" t="s">
        <v>99</v>
      </c>
      <c r="B137" s="24" t="s">
        <v>98</v>
      </c>
      <c r="C137" s="21"/>
      <c r="D137" s="21"/>
      <c r="E137" s="21"/>
      <c r="F137" s="21"/>
    </row>
    <row r="138" spans="1:6" ht="15.75">
      <c r="A138" s="70" t="s">
        <v>91</v>
      </c>
      <c r="B138" s="26" t="s">
        <v>118</v>
      </c>
      <c r="C138" s="21"/>
      <c r="D138" s="21"/>
      <c r="E138" s="52">
        <v>0</v>
      </c>
      <c r="F138" s="52">
        <v>0</v>
      </c>
    </row>
    <row r="139" spans="1:6" ht="15.75">
      <c r="A139" s="70" t="s">
        <v>92</v>
      </c>
      <c r="B139" s="26" t="s">
        <v>29</v>
      </c>
      <c r="C139" s="21"/>
      <c r="D139" s="21"/>
      <c r="E139" s="52">
        <v>1.04</v>
      </c>
      <c r="F139" s="52">
        <v>0.89</v>
      </c>
    </row>
    <row r="140" spans="1:6" ht="16.5" thickBot="1">
      <c r="B140" s="21"/>
      <c r="C140" s="21"/>
      <c r="D140" s="21"/>
      <c r="E140" s="21"/>
      <c r="F140" s="21"/>
    </row>
    <row r="141" spans="1:6" ht="17.25" thickTop="1" thickBot="1">
      <c r="B141" s="21"/>
      <c r="C141" s="21"/>
      <c r="D141" s="21"/>
      <c r="E141" s="51">
        <f>SUM(E138:E140)</f>
        <v>1.04</v>
      </c>
      <c r="F141" s="51">
        <f>SUM(F138:F140)</f>
        <v>0.89</v>
      </c>
    </row>
    <row r="142" spans="1:6" ht="16.5" thickTop="1">
      <c r="B142" s="21"/>
      <c r="C142" s="21"/>
      <c r="D142" s="21"/>
      <c r="E142" s="21"/>
      <c r="F142" s="21"/>
    </row>
    <row r="143" spans="1:6" ht="15.75">
      <c r="A143" s="70" t="s">
        <v>93</v>
      </c>
      <c r="B143" s="21" t="s">
        <v>53</v>
      </c>
      <c r="C143" s="21"/>
      <c r="D143" s="21"/>
      <c r="E143" s="52">
        <v>189.17</v>
      </c>
      <c r="F143" s="52">
        <v>193.17</v>
      </c>
    </row>
    <row r="144" spans="1:6" ht="15.75">
      <c r="A144" s="70" t="s">
        <v>94</v>
      </c>
      <c r="B144" s="21" t="s">
        <v>31</v>
      </c>
      <c r="C144" s="21"/>
      <c r="D144" s="21"/>
      <c r="E144" s="52">
        <v>0</v>
      </c>
      <c r="F144" s="52">
        <v>0</v>
      </c>
    </row>
    <row r="145" spans="2:6" ht="16.5" thickBot="1">
      <c r="B145" s="21"/>
      <c r="C145" s="21"/>
      <c r="D145" s="21"/>
      <c r="E145" s="21"/>
      <c r="F145" s="21"/>
    </row>
    <row r="146" spans="2:6" ht="17.25" thickTop="1" thickBot="1">
      <c r="B146" s="21"/>
      <c r="C146" s="21"/>
      <c r="D146" s="21"/>
      <c r="E146" s="51">
        <f>SUM(E143:E145)</f>
        <v>189.17</v>
      </c>
      <c r="F146" s="51">
        <f>SUM(F143:F145)</f>
        <v>193.17</v>
      </c>
    </row>
    <row r="147" spans="2:6" ht="17.25" thickTop="1" thickBot="1">
      <c r="B147" s="21"/>
      <c r="C147" s="21"/>
      <c r="D147" s="21"/>
      <c r="E147" s="21"/>
      <c r="F147" s="21"/>
    </row>
    <row r="148" spans="2:6" ht="16.5" thickBot="1">
      <c r="B148" s="21"/>
      <c r="C148" s="21"/>
      <c r="D148" s="21"/>
      <c r="E148" s="53">
        <f>E141-E146</f>
        <v>-188.13</v>
      </c>
      <c r="F148" s="53">
        <f>F141-F146</f>
        <v>-192.28</v>
      </c>
    </row>
    <row r="153" spans="2:6" ht="15.75">
      <c r="C153" s="21"/>
      <c r="D153" s="21"/>
      <c r="E153" s="21"/>
      <c r="F153" s="21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&amp;L&amp;D&amp;C&amp;A&amp;R&amp;P/&amp;N</oddHeader>
    <oddFooter>&amp;L&amp;F</oddFooter>
  </headerFooter>
  <rowBreaks count="3" manualBreakCount="3">
    <brk id="47" max="6" man="1"/>
    <brk id="85" max="16383" man="1"/>
    <brk id="1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6"/>
  <sheetViews>
    <sheetView showWhiteSpace="0" view="pageLayout" workbookViewId="0">
      <selection activeCell="B16" sqref="B16"/>
    </sheetView>
  </sheetViews>
  <sheetFormatPr defaultRowHeight="15"/>
  <cols>
    <col min="1" max="1" width="19.28515625" style="188" customWidth="1"/>
    <col min="2" max="2" width="45.42578125" style="189" customWidth="1"/>
    <col min="3" max="3" width="35.140625" style="167" customWidth="1"/>
    <col min="4" max="4" width="11" style="131" customWidth="1"/>
    <col min="5" max="5" width="6.140625" style="48" customWidth="1"/>
    <col min="6" max="6" width="7.28515625" style="48" customWidth="1"/>
    <col min="7" max="7" width="6.7109375" style="48" customWidth="1"/>
    <col min="8" max="8" width="9.140625" style="48"/>
    <col min="9" max="9" width="6.85546875" style="48" customWidth="1"/>
    <col min="10" max="24" width="9.140625" style="48"/>
    <col min="25" max="27" width="13" style="48" customWidth="1"/>
    <col min="28" max="28" width="9.140625" style="48"/>
    <col min="29" max="29" width="13.85546875" style="48" customWidth="1"/>
    <col min="30" max="16384" width="9.140625" style="48"/>
  </cols>
  <sheetData>
    <row r="1" spans="1:32" ht="26.25">
      <c r="A1" s="156" t="s">
        <v>181</v>
      </c>
      <c r="B1" s="186"/>
    </row>
    <row r="2" spans="1:32">
      <c r="A2" s="195" t="s">
        <v>133</v>
      </c>
      <c r="B2" s="190" t="s">
        <v>170</v>
      </c>
      <c r="C2" s="168" t="s">
        <v>187</v>
      </c>
    </row>
    <row r="3" spans="1:32" ht="15" customHeight="1">
      <c r="A3" s="172"/>
      <c r="B3" s="171"/>
      <c r="C3" s="152"/>
      <c r="D3" s="161" t="s">
        <v>154</v>
      </c>
      <c r="E3" s="129"/>
      <c r="AB3" s="49"/>
    </row>
    <row r="4" spans="1:32" ht="16.5" customHeight="1">
      <c r="A4" s="196"/>
      <c r="B4" s="191"/>
      <c r="C4" s="169"/>
      <c r="E4" s="13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ht="29.25" customHeight="1">
      <c r="A5" s="156" t="s">
        <v>171</v>
      </c>
      <c r="B5" s="191"/>
      <c r="C5" s="153"/>
      <c r="D5" s="159"/>
      <c r="E5" s="13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2" ht="25.5">
      <c r="A6" s="197" t="s">
        <v>162</v>
      </c>
      <c r="B6" s="171" t="s">
        <v>161</v>
      </c>
      <c r="C6" s="154" t="s">
        <v>177</v>
      </c>
      <c r="D6" s="161" t="s">
        <v>154</v>
      </c>
    </row>
    <row r="7" spans="1:32" ht="16.5" thickBot="1">
      <c r="A7" s="196"/>
      <c r="B7" s="191"/>
      <c r="C7" s="153"/>
      <c r="D7" s="161"/>
    </row>
    <row r="8" spans="1:32" ht="17.25" thickTop="1" thickBot="1">
      <c r="A8" s="198" t="s">
        <v>154</v>
      </c>
      <c r="B8" s="187" t="s">
        <v>180</v>
      </c>
      <c r="C8" s="153"/>
      <c r="D8" s="161"/>
    </row>
    <row r="9" spans="1:32" ht="27" thickTop="1">
      <c r="A9" s="156" t="s">
        <v>163</v>
      </c>
      <c r="B9" s="191"/>
      <c r="C9" s="153"/>
      <c r="D9" s="159"/>
    </row>
    <row r="10" spans="1:32" ht="15" customHeight="1">
      <c r="A10" s="197" t="s">
        <v>165</v>
      </c>
      <c r="B10" s="171" t="s">
        <v>164</v>
      </c>
      <c r="C10" s="154"/>
    </row>
    <row r="11" spans="1:32" ht="10.5" customHeight="1">
      <c r="A11" s="196"/>
      <c r="B11" s="191"/>
      <c r="C11" s="153"/>
    </row>
    <row r="12" spans="1:32" ht="18.75" customHeight="1">
      <c r="A12" s="156" t="s">
        <v>197</v>
      </c>
      <c r="B12" s="191"/>
      <c r="C12" s="169"/>
      <c r="E12" s="13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2" ht="33.75" customHeight="1">
      <c r="A13" s="197" t="s">
        <v>189</v>
      </c>
      <c r="B13" s="192" t="s">
        <v>182</v>
      </c>
      <c r="C13" s="172" t="s">
        <v>196</v>
      </c>
      <c r="E13" s="130"/>
      <c r="F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</row>
    <row r="14" spans="1:32" ht="33" customHeight="1">
      <c r="A14" s="199" t="s">
        <v>184</v>
      </c>
      <c r="B14" s="192" t="s">
        <v>183</v>
      </c>
      <c r="C14" s="172" t="s">
        <v>196</v>
      </c>
      <c r="E14" s="130"/>
      <c r="F14" s="50"/>
      <c r="H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1:32" ht="16.5" customHeight="1">
      <c r="A15" s="199" t="s">
        <v>186</v>
      </c>
      <c r="B15" s="192" t="s">
        <v>185</v>
      </c>
      <c r="C15" s="172" t="s">
        <v>188</v>
      </c>
      <c r="E15" s="130"/>
      <c r="F15" s="50"/>
      <c r="H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</row>
    <row r="16" spans="1:32" ht="16.5" customHeight="1">
      <c r="A16" s="196"/>
      <c r="B16" s="191"/>
      <c r="C16" s="169"/>
      <c r="E16" s="13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</row>
    <row r="17" spans="1:32" ht="19.5" customHeight="1">
      <c r="A17" s="156" t="s">
        <v>198</v>
      </c>
      <c r="B17" s="193"/>
      <c r="C17" s="157"/>
      <c r="E17" s="13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1:32" ht="16.5" customHeight="1">
      <c r="A18" s="197" t="s">
        <v>169</v>
      </c>
      <c r="B18" s="171" t="s">
        <v>168</v>
      </c>
      <c r="C18" s="152"/>
      <c r="E18" s="13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</row>
    <row r="19" spans="1:32" ht="16.5" customHeight="1">
      <c r="A19" s="200" t="s">
        <v>173</v>
      </c>
      <c r="B19" s="194" t="s">
        <v>172</v>
      </c>
      <c r="C19" s="155" t="s">
        <v>174</v>
      </c>
      <c r="E19" s="13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</row>
    <row r="20" spans="1:32" ht="36.75" customHeight="1">
      <c r="A20" s="200" t="s">
        <v>176</v>
      </c>
      <c r="B20" s="194" t="s">
        <v>175</v>
      </c>
      <c r="C20" s="172" t="s">
        <v>200</v>
      </c>
      <c r="E20" s="13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1:32" ht="15" customHeight="1">
      <c r="A21" s="196"/>
      <c r="B21" s="191"/>
      <c r="C21" s="153"/>
    </row>
    <row r="22" spans="1:32" ht="26.25">
      <c r="A22" s="156" t="s">
        <v>199</v>
      </c>
      <c r="B22" s="191"/>
      <c r="C22" s="153"/>
      <c r="D22" s="159"/>
    </row>
    <row r="23" spans="1:32">
      <c r="A23" s="200" t="s">
        <v>134</v>
      </c>
      <c r="B23" s="194" t="s">
        <v>65</v>
      </c>
      <c r="C23" s="155"/>
    </row>
    <row r="24" spans="1:32">
      <c r="A24" s="200" t="s">
        <v>135</v>
      </c>
      <c r="B24" s="194" t="s">
        <v>136</v>
      </c>
      <c r="C24" s="155"/>
    </row>
    <row r="25" spans="1:32">
      <c r="A25" s="200" t="s">
        <v>167</v>
      </c>
      <c r="B25" s="194" t="s">
        <v>166</v>
      </c>
      <c r="C25" s="155"/>
    </row>
    <row r="26" spans="1:32" s="158" customFormat="1">
      <c r="A26" s="188"/>
      <c r="B26" s="189"/>
      <c r="C26" s="170"/>
      <c r="D26" s="160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&amp;L&amp;D&amp;C&amp;A&amp;R&amp;P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Layout" workbookViewId="0">
      <selection activeCell="M14" sqref="M14"/>
    </sheetView>
  </sheetViews>
  <sheetFormatPr defaultRowHeight="15"/>
  <cols>
    <col min="1" max="2" width="21.85546875" customWidth="1"/>
    <col min="3" max="3" width="23.5703125" customWidth="1"/>
    <col min="5" max="5" width="5.28515625" style="48" customWidth="1"/>
    <col min="7" max="7" width="5.28515625" style="48" customWidth="1"/>
    <col min="9" max="10" width="5.28515625" style="48" customWidth="1"/>
    <col min="14" max="14" width="7.5703125" customWidth="1"/>
    <col min="15" max="15" width="11.140625" customWidth="1"/>
    <col min="16" max="16" width="47.42578125" customWidth="1"/>
    <col min="18" max="18" width="10.85546875" customWidth="1"/>
    <col min="20" max="20" width="10.28515625" customWidth="1"/>
  </cols>
  <sheetData>
    <row r="1" spans="1:11">
      <c r="D1" t="s">
        <v>205</v>
      </c>
      <c r="F1" t="s">
        <v>205</v>
      </c>
      <c r="H1" t="s">
        <v>205</v>
      </c>
      <c r="K1" s="48"/>
    </row>
    <row r="2" spans="1:11">
      <c r="D2" s="205">
        <v>2020</v>
      </c>
      <c r="F2" s="205">
        <v>2019</v>
      </c>
      <c r="H2" s="205">
        <v>2018</v>
      </c>
      <c r="K2" s="48"/>
    </row>
    <row r="3" spans="1:11" ht="15.75" thickBot="1">
      <c r="A3" s="24" t="s">
        <v>66</v>
      </c>
      <c r="K3" s="48"/>
    </row>
    <row r="4" spans="1:11" ht="15.75" thickTop="1">
      <c r="A4" s="24" t="s">
        <v>67</v>
      </c>
      <c r="B4" s="63" t="s">
        <v>121</v>
      </c>
      <c r="C4" s="64"/>
      <c r="D4" s="109">
        <v>2019</v>
      </c>
      <c r="E4" s="110"/>
      <c r="F4" s="109">
        <v>2018</v>
      </c>
      <c r="G4" s="110"/>
      <c r="H4" s="109">
        <v>2017</v>
      </c>
      <c r="I4" s="162"/>
      <c r="J4" s="206"/>
      <c r="K4" s="48"/>
    </row>
    <row r="5" spans="1:11" ht="15.75" thickBot="1">
      <c r="B5" s="65" t="s">
        <v>123</v>
      </c>
      <c r="C5" s="66"/>
      <c r="D5" s="111">
        <v>2020</v>
      </c>
      <c r="E5" s="110"/>
      <c r="F5" s="111">
        <v>2019</v>
      </c>
      <c r="G5" s="110"/>
      <c r="H5" s="111">
        <v>2018</v>
      </c>
      <c r="I5" s="162"/>
      <c r="J5" s="206"/>
      <c r="K5" s="48"/>
    </row>
    <row r="6" spans="1:11" ht="16.5" thickTop="1">
      <c r="B6" s="26" t="s">
        <v>119</v>
      </c>
      <c r="C6" s="38"/>
      <c r="D6" s="99">
        <v>0</v>
      </c>
      <c r="E6" s="105"/>
      <c r="F6" s="99">
        <v>40</v>
      </c>
      <c r="G6" s="105"/>
      <c r="H6" s="99">
        <v>80</v>
      </c>
      <c r="I6" s="163"/>
      <c r="J6" s="207"/>
      <c r="K6" s="48"/>
    </row>
    <row r="7" spans="1:11" ht="15.75">
      <c r="B7" s="26" t="s">
        <v>29</v>
      </c>
      <c r="C7" s="56"/>
      <c r="D7" s="99">
        <v>1.04</v>
      </c>
      <c r="E7" s="105"/>
      <c r="F7" s="99">
        <v>0.89</v>
      </c>
      <c r="G7" s="105"/>
      <c r="H7" s="99">
        <v>1.86</v>
      </c>
      <c r="I7" s="163"/>
      <c r="J7" s="207"/>
      <c r="K7" s="48"/>
    </row>
    <row r="8" spans="1:11" ht="15.75">
      <c r="B8" s="26" t="s">
        <v>57</v>
      </c>
      <c r="C8" s="55"/>
      <c r="D8" s="100"/>
      <c r="E8" s="105"/>
      <c r="F8" s="100"/>
      <c r="G8" s="105"/>
      <c r="H8" s="100"/>
      <c r="I8" s="163"/>
      <c r="J8" s="207"/>
      <c r="K8" s="48"/>
    </row>
    <row r="9" spans="1:11" ht="16.5" thickBot="1">
      <c r="A9" s="23"/>
      <c r="B9" s="32"/>
      <c r="C9" s="38"/>
      <c r="D9" s="103"/>
      <c r="E9" s="103"/>
      <c r="F9" s="103"/>
      <c r="G9" s="103"/>
      <c r="H9" s="103"/>
      <c r="I9" s="103"/>
      <c r="J9" s="103"/>
      <c r="K9" s="48"/>
    </row>
    <row r="10" spans="1:11" ht="17.25" thickTop="1" thickBot="1">
      <c r="A10" s="26" t="s">
        <v>68</v>
      </c>
      <c r="B10" s="32"/>
      <c r="C10" s="38"/>
      <c r="D10" s="59">
        <f>SUM(D6:D9)</f>
        <v>1.04</v>
      </c>
      <c r="E10" s="106"/>
      <c r="F10" s="59">
        <f>SUM(F6:F9)</f>
        <v>40.89</v>
      </c>
      <c r="G10" s="106"/>
      <c r="H10" s="59">
        <f>SUM(H6:H9)</f>
        <v>81.86</v>
      </c>
      <c r="I10" s="164"/>
      <c r="J10" s="102"/>
      <c r="K10" s="48"/>
    </row>
    <row r="11" spans="1:11" ht="15.75" thickTop="1">
      <c r="D11" s="114"/>
      <c r="E11" s="115"/>
      <c r="F11" s="114"/>
      <c r="G11" s="115"/>
      <c r="H11" s="114"/>
      <c r="I11" s="115"/>
      <c r="J11" s="115"/>
      <c r="K11" s="48"/>
    </row>
    <row r="12" spans="1:11" ht="15.75">
      <c r="A12" s="24" t="s">
        <v>69</v>
      </c>
      <c r="D12" s="112" t="s">
        <v>206</v>
      </c>
      <c r="E12" s="113"/>
      <c r="F12" s="112" t="s">
        <v>201</v>
      </c>
      <c r="G12" s="113"/>
      <c r="H12" s="112" t="s">
        <v>137</v>
      </c>
      <c r="I12" s="113"/>
      <c r="J12" s="113"/>
      <c r="K12" s="48"/>
    </row>
    <row r="13" spans="1:11" ht="15.75">
      <c r="B13" s="26" t="s">
        <v>119</v>
      </c>
      <c r="C13" s="38"/>
      <c r="D13" s="99"/>
      <c r="E13" s="105"/>
      <c r="F13" s="99">
        <v>40</v>
      </c>
      <c r="G13" s="105"/>
      <c r="H13" s="99">
        <v>80</v>
      </c>
      <c r="I13" s="163"/>
      <c r="J13" s="207"/>
      <c r="K13" s="48"/>
    </row>
    <row r="14" spans="1:11" ht="15.75">
      <c r="B14" s="26" t="s">
        <v>29</v>
      </c>
      <c r="C14" s="56"/>
      <c r="D14" s="99"/>
      <c r="E14" s="105"/>
      <c r="F14" s="99">
        <v>0.89</v>
      </c>
      <c r="G14" s="105"/>
      <c r="H14" s="99">
        <v>1.86</v>
      </c>
      <c r="I14" s="163"/>
      <c r="J14" s="207"/>
      <c r="K14" s="48"/>
    </row>
    <row r="15" spans="1:11" ht="16.5" thickBot="1">
      <c r="A15" s="26"/>
      <c r="B15" s="32"/>
      <c r="C15" s="55"/>
      <c r="D15" s="103"/>
      <c r="E15" s="103"/>
      <c r="F15" s="103"/>
      <c r="G15" s="103"/>
      <c r="H15" s="103"/>
      <c r="I15" s="103"/>
      <c r="J15" s="103"/>
      <c r="K15" s="48"/>
    </row>
    <row r="16" spans="1:11" ht="17.25" thickTop="1" thickBot="1">
      <c r="A16" s="26"/>
      <c r="B16" s="32"/>
      <c r="C16" s="55" t="s">
        <v>2</v>
      </c>
      <c r="D16" s="59"/>
      <c r="E16" s="106"/>
      <c r="F16" s="59">
        <f>SUM(F13:F14)</f>
        <v>40.89</v>
      </c>
      <c r="G16" s="106"/>
      <c r="H16" s="59">
        <f>SUM(H13:H14)</f>
        <v>81.86</v>
      </c>
      <c r="I16" s="164"/>
      <c r="J16" s="102"/>
      <c r="K16" s="48"/>
    </row>
    <row r="17" spans="1:11" ht="17.25" thickTop="1" thickBot="1">
      <c r="A17" s="26"/>
      <c r="B17" s="32"/>
      <c r="C17" s="55"/>
      <c r="D17" s="102"/>
      <c r="E17" s="102"/>
      <c r="F17" s="102"/>
      <c r="G17" s="102"/>
      <c r="H17" s="102"/>
      <c r="I17" s="102"/>
      <c r="J17" s="102"/>
      <c r="K17" s="48"/>
    </row>
    <row r="18" spans="1:11" ht="16.5" thickBot="1">
      <c r="A18" s="60" t="s">
        <v>73</v>
      </c>
      <c r="B18" s="32" t="s">
        <v>76</v>
      </c>
      <c r="C18" s="55"/>
      <c r="D18" s="107"/>
      <c r="E18" s="108"/>
      <c r="F18" s="107">
        <f>F16-F10</f>
        <v>0</v>
      </c>
      <c r="G18" s="108"/>
      <c r="H18" s="107">
        <f>H16-H10</f>
        <v>0</v>
      </c>
      <c r="I18" s="164"/>
      <c r="J18" s="102"/>
      <c r="K18" s="48"/>
    </row>
    <row r="19" spans="1:11" ht="15.75">
      <c r="A19" s="26"/>
      <c r="B19" s="32"/>
      <c r="C19" s="55"/>
      <c r="D19" s="35"/>
      <c r="E19" s="35"/>
      <c r="F19" s="35"/>
      <c r="G19" s="35"/>
      <c r="H19" s="35"/>
      <c r="I19" s="35"/>
      <c r="J19" s="35"/>
      <c r="K19" s="48"/>
    </row>
    <row r="20" spans="1:11">
      <c r="K20" s="48"/>
    </row>
    <row r="21" spans="1:11" ht="16.5" thickBot="1">
      <c r="A21" s="24" t="s">
        <v>32</v>
      </c>
      <c r="B21" s="32"/>
      <c r="C21" s="38"/>
      <c r="D21" s="38"/>
      <c r="E21" s="38"/>
      <c r="F21" s="38"/>
      <c r="G21" s="38"/>
      <c r="H21" s="38"/>
      <c r="I21" s="38"/>
      <c r="J21" s="38"/>
      <c r="K21" s="48"/>
    </row>
    <row r="22" spans="1:11" ht="15.75" thickTop="1">
      <c r="A22" s="24" t="s">
        <v>70</v>
      </c>
      <c r="B22" s="63" t="s">
        <v>122</v>
      </c>
      <c r="C22" s="64"/>
      <c r="D22" s="109">
        <v>2019</v>
      </c>
      <c r="E22" s="110"/>
      <c r="F22" s="109">
        <v>2018</v>
      </c>
      <c r="G22" s="110"/>
      <c r="H22" s="109">
        <v>2017</v>
      </c>
      <c r="I22" s="162"/>
      <c r="J22" s="206"/>
      <c r="K22" s="48"/>
    </row>
    <row r="23" spans="1:11" ht="15.75" thickBot="1">
      <c r="A23" s="24"/>
      <c r="B23" s="65" t="s">
        <v>124</v>
      </c>
      <c r="C23" s="66"/>
      <c r="D23" s="111">
        <v>2020</v>
      </c>
      <c r="E23" s="110"/>
      <c r="F23" s="111">
        <v>2019</v>
      </c>
      <c r="G23" s="110"/>
      <c r="H23" s="111">
        <v>2018</v>
      </c>
      <c r="I23" s="162"/>
      <c r="J23" s="206"/>
      <c r="K23" s="48"/>
    </row>
    <row r="24" spans="1:11" ht="16.5" thickTop="1">
      <c r="B24" s="21" t="s">
        <v>62</v>
      </c>
      <c r="C24" s="38"/>
      <c r="D24" s="62"/>
      <c r="E24" s="116"/>
      <c r="F24" s="62">
        <v>0</v>
      </c>
      <c r="G24" s="116"/>
      <c r="H24" s="62">
        <v>0</v>
      </c>
      <c r="I24" s="165"/>
      <c r="J24" s="35"/>
      <c r="K24" s="48"/>
    </row>
    <row r="25" spans="1:11" ht="15.75">
      <c r="B25" s="21" t="s">
        <v>33</v>
      </c>
      <c r="C25" s="38"/>
      <c r="D25" s="52"/>
      <c r="E25" s="116"/>
      <c r="F25" s="52"/>
      <c r="G25" s="116"/>
      <c r="H25" s="52">
        <v>0</v>
      </c>
      <c r="I25" s="165"/>
      <c r="J25" s="35"/>
      <c r="K25" s="48"/>
    </row>
    <row r="26" spans="1:11" ht="15.75">
      <c r="B26" s="21" t="s">
        <v>125</v>
      </c>
      <c r="C26" s="38"/>
      <c r="D26" s="52">
        <v>14.6</v>
      </c>
      <c r="E26" s="116"/>
      <c r="F26" s="52">
        <v>16.100000000000001</v>
      </c>
      <c r="G26" s="116"/>
      <c r="H26" s="52">
        <v>16.05</v>
      </c>
      <c r="I26" s="165"/>
      <c r="J26" s="35"/>
      <c r="K26" s="48"/>
    </row>
    <row r="27" spans="1:11" ht="16.5" thickBot="1">
      <c r="A27" s="21"/>
      <c r="B27" s="32"/>
      <c r="C27" s="38"/>
      <c r="D27" s="117"/>
      <c r="E27" s="117"/>
      <c r="F27" s="117"/>
      <c r="G27" s="117"/>
      <c r="H27" s="117"/>
      <c r="I27" s="117"/>
      <c r="J27" s="117"/>
      <c r="K27" s="48"/>
    </row>
    <row r="28" spans="1:11" ht="17.25" thickTop="1" thickBot="1">
      <c r="A28" s="21"/>
      <c r="B28" s="32"/>
      <c r="C28" s="38"/>
      <c r="D28" s="51">
        <f>SUM(D24:D27)</f>
        <v>14.6</v>
      </c>
      <c r="E28" s="61"/>
      <c r="F28" s="51">
        <f>SUM(F24:F27)</f>
        <v>16.100000000000001</v>
      </c>
      <c r="G28" s="61"/>
      <c r="H28" s="51">
        <f>SUM(H24:H27)</f>
        <v>16.05</v>
      </c>
      <c r="I28" s="166"/>
      <c r="J28" s="35"/>
      <c r="K28" s="48"/>
    </row>
    <row r="29" spans="1:11" ht="15.75" thickTop="1">
      <c r="D29" s="118"/>
      <c r="E29" s="119"/>
      <c r="F29" s="118"/>
      <c r="G29" s="119"/>
      <c r="H29" s="118"/>
      <c r="I29" s="119"/>
      <c r="J29" s="119"/>
      <c r="K29" s="48"/>
    </row>
    <row r="30" spans="1:11">
      <c r="D30" s="118"/>
      <c r="E30" s="119"/>
      <c r="F30" s="118"/>
      <c r="G30" s="119"/>
      <c r="H30" s="118"/>
      <c r="I30" s="119"/>
      <c r="J30" s="119"/>
      <c r="K30" s="48"/>
    </row>
    <row r="31" spans="1:11" ht="15.75">
      <c r="D31" s="113" t="s">
        <v>206</v>
      </c>
      <c r="E31" s="113"/>
      <c r="F31" s="113" t="s">
        <v>201</v>
      </c>
      <c r="G31" s="113"/>
      <c r="H31" s="113" t="s">
        <v>137</v>
      </c>
      <c r="I31" s="119"/>
      <c r="J31" s="119"/>
      <c r="K31" s="48"/>
    </row>
    <row r="32" spans="1:11" ht="15.75" thickBot="1">
      <c r="D32" s="118"/>
      <c r="E32" s="119"/>
      <c r="F32" s="118"/>
      <c r="G32" s="119"/>
      <c r="H32" s="118"/>
      <c r="I32" s="119"/>
      <c r="J32" s="119"/>
      <c r="K32" s="48"/>
    </row>
    <row r="33" spans="1:11" ht="17.25" thickTop="1" thickBot="1">
      <c r="A33" s="24" t="s">
        <v>71</v>
      </c>
      <c r="C33" s="55" t="s">
        <v>74</v>
      </c>
      <c r="D33" s="51"/>
      <c r="E33" s="61"/>
      <c r="F33" s="51">
        <v>16.100000000000001</v>
      </c>
      <c r="G33" s="61"/>
      <c r="H33" s="51">
        <v>219.23</v>
      </c>
      <c r="I33" s="166"/>
      <c r="J33" s="35"/>
      <c r="K33" s="48"/>
    </row>
    <row r="34" spans="1:11" ht="16.5" thickTop="1" thickBot="1">
      <c r="D34" s="118"/>
      <c r="E34" s="119"/>
      <c r="F34" s="118"/>
      <c r="G34" s="119"/>
      <c r="H34" s="118"/>
      <c r="I34" s="119"/>
      <c r="J34" s="119"/>
      <c r="K34" s="48"/>
    </row>
    <row r="35" spans="1:11" ht="16.5" thickBot="1">
      <c r="A35" s="60" t="s">
        <v>72</v>
      </c>
      <c r="C35" t="s">
        <v>75</v>
      </c>
      <c r="D35" s="69">
        <f>D28-D33</f>
        <v>14.6</v>
      </c>
      <c r="E35" s="68"/>
      <c r="F35" s="69">
        <f>F28-F33</f>
        <v>0</v>
      </c>
      <c r="G35" s="68"/>
      <c r="H35" s="69">
        <f>H28-H33</f>
        <v>-203.17999999999998</v>
      </c>
      <c r="I35" s="35"/>
      <c r="J35" s="35"/>
      <c r="K35" s="35"/>
    </row>
    <row r="36" spans="1:11" ht="15.75" thickBot="1">
      <c r="D36" s="118"/>
      <c r="E36" s="119"/>
      <c r="F36" s="118"/>
      <c r="G36" s="119"/>
      <c r="H36" s="118"/>
      <c r="I36" s="119"/>
      <c r="J36" s="119"/>
      <c r="K36" s="48"/>
    </row>
    <row r="37" spans="1:11" ht="19.5" thickBot="1">
      <c r="A37" s="60" t="s">
        <v>149</v>
      </c>
      <c r="B37" s="67"/>
      <c r="D37" s="69">
        <f>D18+D35</f>
        <v>14.6</v>
      </c>
      <c r="E37" s="119"/>
      <c r="F37" s="69">
        <f>F18+F35</f>
        <v>0</v>
      </c>
      <c r="G37" s="119"/>
      <c r="H37" s="69">
        <f>H18+H35</f>
        <v>-203.17999999999998</v>
      </c>
      <c r="I37" s="119"/>
      <c r="J37" s="119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  <row r="42" spans="1:11">
      <c r="K42" s="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&amp;L&amp;D&amp;C&amp;A&amp;R&amp;P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1.Baten &amp; lasten 2019</vt:lpstr>
      <vt:lpstr>2.Balans 2019</vt:lpstr>
      <vt:lpstr>3.Begroting 2020</vt:lpstr>
      <vt:lpstr>4.Toelichting 2019</vt:lpstr>
      <vt:lpstr>5 niet betaald don.2019</vt:lpstr>
      <vt:lpstr>6 Extra verlies</vt:lpstr>
      <vt:lpstr>'1.Baten &amp; lasten 2019'!Afdrukbereik</vt:lpstr>
      <vt:lpstr>'2.Balans 2019'!Afdrukbereik</vt:lpstr>
      <vt:lpstr>'3.Begroting 2020'!Afdrukbereik</vt:lpstr>
      <vt:lpstr>'4.Toelichting 2019'!Afdrukbereik</vt:lpstr>
      <vt:lpstr>'5 niet betaald don.2019'!Afdrukbereik</vt:lpstr>
      <vt:lpstr>'6 Extra verlies'!Afdrukbereik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nieuw</dc:creator>
  <cp:lastModifiedBy>pc</cp:lastModifiedBy>
  <cp:lastPrinted>2020-01-17T15:47:54Z</cp:lastPrinted>
  <dcterms:created xsi:type="dcterms:W3CDTF">2016-04-12T12:24:59Z</dcterms:created>
  <dcterms:modified xsi:type="dcterms:W3CDTF">2020-01-17T15:48:49Z</dcterms:modified>
</cp:coreProperties>
</file>